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DIO'!$A$1:$H$25</definedName>
    <definedName name="_xlnm.Print_Area" localSheetId="1">'PLAN PRIHODA'!$A$1:$H$48</definedName>
  </definedNames>
  <calcPr fullCalcOnLoad="1"/>
</workbook>
</file>

<file path=xl/sharedStrings.xml><?xml version="1.0" encoding="utf-8"?>
<sst xmlns="http://schemas.openxmlformats.org/spreadsheetml/2006/main" count="426" uniqueCount="122">
  <si>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</si>
  <si>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</si>
  <si>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</si>
  <si>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</si>
  <si>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</si>
  <si>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</si>
  <si>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</si>
  <si>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</si>
  <si>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</si>
  <si>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</si>
  <si>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</si>
  <si>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</si>
  <si>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</si>
  <si>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</si>
  <si>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</si>
  <si>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</si>
  <si>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</si>
  <si>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</si>
  <si>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</si>
  <si>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</si>
  <si>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</si>
  <si>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</si>
  <si>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</si>
  <si>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</si>
  <si>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</si>
  <si>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</si>
  <si>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</si>
  <si>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</si>
  <si>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</si>
  <si>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</si>
  <si>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</si>
  <si>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</si>
  <si>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</si>
  <si>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</si>
  <si>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</si>
  <si>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</si>
  <si>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</si>
  <si>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</si>
  <si>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</si>
  <si>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</si>
  <si>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</si>
  <si>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</si>
  <si>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</si>
  <si>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</si>
  <si>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</si>
  <si>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</si>
  <si>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</si>
  <si>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MZO</t>
  </si>
  <si>
    <t>ŽI</t>
  </si>
  <si>
    <t>JAVNE POTREBE U ŠKOLSTVU</t>
  </si>
  <si>
    <t>A110101</t>
  </si>
  <si>
    <t>Troškovi zaposlenika</t>
  </si>
  <si>
    <t>Ostali nespom. rashodi (nak.za nez)</t>
  </si>
  <si>
    <t>REDOVNA DJELATNOST SREDNJIH ŠKOLA  - minimalni standardi</t>
  </si>
  <si>
    <t>A220101</t>
  </si>
  <si>
    <t>Materijalni troškovi po ktriterijima</t>
  </si>
  <si>
    <t>Ostali nespomenuti troškovi poslovanja</t>
  </si>
  <si>
    <t>Financijski rashodi</t>
  </si>
  <si>
    <t>A220102</t>
  </si>
  <si>
    <t>Materijalni troškovi po stvarnom trošku</t>
  </si>
  <si>
    <t>A220103</t>
  </si>
  <si>
    <t>Materijalni troškovi - drugi izvori</t>
  </si>
  <si>
    <t xml:space="preserve">izvor: </t>
  </si>
  <si>
    <t>32400 - Vlastiti prihodi</t>
  </si>
  <si>
    <t>izvor:</t>
  </si>
  <si>
    <t>48007 - decentralizirana sredstva za SŠ</t>
  </si>
  <si>
    <t>Rashodi za nabavu nef. imovine</t>
  </si>
  <si>
    <t>Postojenja i oprema</t>
  </si>
  <si>
    <t>Knjige</t>
  </si>
  <si>
    <t>47400 - Prihodi za posebne namjene</t>
  </si>
  <si>
    <t>PROGRAMI OBRAZOVANJA IZNAD STANDARDA</t>
  </si>
  <si>
    <t>A230102</t>
  </si>
  <si>
    <t>Županijska natjecanja</t>
  </si>
  <si>
    <t>Nenamjenski prihodi i primici</t>
  </si>
  <si>
    <t>A230104</t>
  </si>
  <si>
    <t>Pomoćnici u nastavi</t>
  </si>
  <si>
    <t>58400 Ostale institucije za SŠ</t>
  </si>
  <si>
    <t>A230122</t>
  </si>
  <si>
    <t>53086 HZZ za proračunske korisnike</t>
  </si>
  <si>
    <t>Plaće za pripravnika</t>
  </si>
  <si>
    <t>A230162</t>
  </si>
  <si>
    <t>Naknade za ŽSV</t>
  </si>
  <si>
    <t xml:space="preserve">53082 - MZO </t>
  </si>
  <si>
    <t>A230170</t>
  </si>
  <si>
    <t>Učenička zadruga</t>
  </si>
  <si>
    <t xml:space="preserve">32400 Vlastiti prihodi </t>
  </si>
  <si>
    <t>11001 - Nenamjenski prihodi i primici</t>
  </si>
  <si>
    <t>A230184</t>
  </si>
  <si>
    <t>Zavičajna nastava</t>
  </si>
  <si>
    <t>53082 MZO</t>
  </si>
  <si>
    <t>T907801</t>
  </si>
  <si>
    <t>Provedba projekta Mozaik 3</t>
  </si>
  <si>
    <t>51200 Europski socijalni fond putem ŽI</t>
  </si>
  <si>
    <t>Plaće</t>
  </si>
  <si>
    <t>MOZAIK 3</t>
  </si>
  <si>
    <t>11001 Nenamjenski prihodi i primici</t>
  </si>
  <si>
    <t>53082 MZO za proračunske korisnike</t>
  </si>
  <si>
    <t>EKONOMSKA ŠKOLA PULA</t>
  </si>
  <si>
    <t>izvor</t>
  </si>
  <si>
    <t>47400 Prihodi za posebne namjene</t>
  </si>
  <si>
    <t>Programi obrazovanja iznad stand.</t>
  </si>
  <si>
    <t xml:space="preserve"> 48007 Decentralizirana sredstva za SŠ</t>
  </si>
  <si>
    <t xml:space="preserve"> 53082 MZO</t>
  </si>
  <si>
    <t>Državni proračun</t>
  </si>
  <si>
    <t>Županijski proračun</t>
  </si>
  <si>
    <t xml:space="preserve">Pomoći </t>
  </si>
  <si>
    <t>Postrojenja i oprema</t>
  </si>
  <si>
    <t>A230148</t>
  </si>
  <si>
    <t xml:space="preserve">53082 MZO </t>
  </si>
  <si>
    <t>Rashodi za usluge (prijevoz učenika)</t>
  </si>
  <si>
    <t>Psiholog - pedagog</t>
  </si>
  <si>
    <t>Naknade zaposlenima</t>
  </si>
  <si>
    <t>Prijevoz učenika s posebnim potrebama</t>
  </si>
  <si>
    <t>Rashodi za nabavu imovine</t>
  </si>
  <si>
    <t>Prijedlog plana 
za 2021.</t>
  </si>
  <si>
    <t>Projekcija plana
za 2022.</t>
  </si>
  <si>
    <t>Projekcija plana 
za 2023.</t>
  </si>
  <si>
    <t>2023.</t>
  </si>
  <si>
    <t>FINANCIJSKi PLAN EKONOMSKE ŠKOLE PULA ZA 2021. I                                                                                                                                                PROJEKCIJA PLANA ZA  2022. I 2023. GODINU</t>
  </si>
  <si>
    <t>PLAN  ZA 2021.</t>
  </si>
  <si>
    <t>PLAN  ZA 2022.</t>
  </si>
  <si>
    <t>PLAN  ZA 2023.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</si>
</sst>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0" xfId="0" applyFont="1" applyBorder="1" applyAlignment="1" quotePrefix="1">
      <alignment horizontal="left" vertical="center" wrapText="1"/>
    </xf>
    <xf numFmtId="0" fontId="29" fillId="0" borderId="20" xfId="0" applyFont="1" applyBorder="1" applyAlignment="1" quotePrefix="1">
      <alignment horizontal="center" vertical="center" wrapText="1"/>
    </xf>
    <xf numFmtId="0" fontId="26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1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center" wrapText="1"/>
    </xf>
    <xf numFmtId="0" fontId="33" fillId="0" borderId="20" xfId="0" applyNumberFormat="1" applyFont="1" applyFill="1" applyBorder="1" applyAlignment="1" applyProtection="1" quotePrefix="1">
      <alignment horizontal="left"/>
      <protection/>
    </xf>
    <xf numFmtId="0" fontId="26" fillId="0" borderId="22" xfId="0" applyNumberFormat="1" applyFont="1" applyFill="1" applyBorder="1" applyAlignment="1" applyProtection="1">
      <alignment horizont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1" xfId="0" applyFont="1" applyFill="1" applyBorder="1" applyAlignment="1">
      <alignment horizontal="left"/>
    </xf>
    <xf numFmtId="3" fontId="33" fillId="7" borderId="22" xfId="0" applyNumberFormat="1" applyFont="1" applyFill="1" applyBorder="1" applyAlignment="1">
      <alignment horizontal="right"/>
    </xf>
    <xf numFmtId="0" fontId="21" fillId="7" borderId="2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wrapText="1"/>
    </xf>
    <xf numFmtId="1" fontId="21" fillId="0" borderId="36" xfId="0" applyNumberFormat="1" applyFont="1" applyBorder="1" applyAlignment="1">
      <alignment horizontal="left" wrapText="1"/>
    </xf>
    <xf numFmtId="4" fontId="26" fillId="0" borderId="32" xfId="0" applyNumberFormat="1" applyFont="1" applyFill="1" applyBorder="1" applyAlignment="1" applyProtection="1">
      <alignment/>
      <protection/>
    </xf>
    <xf numFmtId="4" fontId="25" fillId="0" borderId="32" xfId="0" applyNumberFormat="1" applyFont="1" applyFill="1" applyBorder="1" applyAlignment="1" applyProtection="1">
      <alignment/>
      <protection/>
    </xf>
    <xf numFmtId="0" fontId="32" fillId="0" borderId="32" xfId="0" applyNumberFormat="1" applyFont="1" applyFill="1" applyBorder="1" applyAlignment="1" applyProtection="1">
      <alignment horizontal="left"/>
      <protection/>
    </xf>
    <xf numFmtId="0" fontId="32" fillId="0" borderId="32" xfId="0" applyNumberFormat="1" applyFont="1" applyFill="1" applyBorder="1" applyAlignment="1" applyProtection="1">
      <alignment wrapText="1"/>
      <protection/>
    </xf>
    <xf numFmtId="4" fontId="32" fillId="0" borderId="32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4" fontId="25" fillId="0" borderId="32" xfId="0" applyNumberFormat="1" applyFont="1" applyFill="1" applyBorder="1" applyAlignment="1" applyProtection="1">
      <alignment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1" fontId="25" fillId="0" borderId="32" xfId="0" applyNumberFormat="1" applyFont="1" applyFill="1" applyBorder="1" applyAlignment="1" applyProtection="1">
      <alignment horizontal="center"/>
      <protection/>
    </xf>
    <xf numFmtId="1" fontId="32" fillId="0" borderId="32" xfId="0" applyNumberFormat="1" applyFont="1" applyFill="1" applyBorder="1" applyAlignment="1" applyProtection="1">
      <alignment horizontal="center"/>
      <protection/>
    </xf>
    <xf numFmtId="4" fontId="32" fillId="0" borderId="32" xfId="0" applyNumberFormat="1" applyFont="1" applyFill="1" applyBorder="1" applyAlignment="1" applyProtection="1">
      <alignment wrapText="1"/>
      <protection/>
    </xf>
    <xf numFmtId="4" fontId="32" fillId="0" borderId="0" xfId="0" applyNumberFormat="1" applyFont="1" applyFill="1" applyBorder="1" applyAlignment="1" applyProtection="1">
      <alignment/>
      <protection/>
    </xf>
    <xf numFmtId="1" fontId="26" fillId="0" borderId="32" xfId="0" applyNumberFormat="1" applyFont="1" applyFill="1" applyBorder="1" applyAlignment="1" applyProtection="1">
      <alignment horizontal="center"/>
      <protection/>
    </xf>
    <xf numFmtId="4" fontId="26" fillId="0" borderId="32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50" borderId="0" xfId="0" applyNumberFormat="1" applyFont="1" applyFill="1" applyBorder="1" applyAlignment="1" applyProtection="1">
      <alignment/>
      <protection/>
    </xf>
    <xf numFmtId="0" fontId="32" fillId="0" borderId="32" xfId="0" applyNumberFormat="1" applyFont="1" applyFill="1" applyBorder="1" applyAlignment="1" applyProtection="1">
      <alignment horizontal="center"/>
      <protection/>
    </xf>
    <xf numFmtId="4" fontId="26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left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37" xfId="0" applyNumberFormat="1" applyFont="1" applyFill="1" applyBorder="1" applyAlignment="1" applyProtection="1">
      <alignment horizontal="left"/>
      <protection/>
    </xf>
    <xf numFmtId="0" fontId="26" fillId="0" borderId="37" xfId="0" applyNumberFormat="1" applyFont="1" applyFill="1" applyBorder="1" applyAlignment="1" applyProtection="1">
      <alignment wrapText="1"/>
      <protection/>
    </xf>
    <xf numFmtId="0" fontId="26" fillId="50" borderId="37" xfId="0" applyNumberFormat="1" applyFont="1" applyFill="1" applyBorder="1" applyAlignment="1" applyProtection="1">
      <alignment horizontal="left"/>
      <protection/>
    </xf>
    <xf numFmtId="0" fontId="26" fillId="50" borderId="37" xfId="0" applyNumberFormat="1" applyFont="1" applyFill="1" applyBorder="1" applyAlignment="1" applyProtection="1">
      <alignment wrapText="1"/>
      <protection/>
    </xf>
    <xf numFmtId="4" fontId="26" fillId="50" borderId="37" xfId="0" applyNumberFormat="1" applyFont="1" applyFill="1" applyBorder="1" applyAlignment="1" applyProtection="1">
      <alignment/>
      <protection/>
    </xf>
    <xf numFmtId="1" fontId="26" fillId="0" borderId="31" xfId="0" applyNumberFormat="1" applyFont="1" applyFill="1" applyBorder="1" applyAlignment="1" applyProtection="1">
      <alignment horizontal="center"/>
      <protection/>
    </xf>
    <xf numFmtId="4" fontId="26" fillId="0" borderId="31" xfId="0" applyNumberFormat="1" applyFont="1" applyFill="1" applyBorder="1" applyAlignment="1" applyProtection="1">
      <alignment wrapText="1"/>
      <protection/>
    </xf>
    <xf numFmtId="4" fontId="26" fillId="0" borderId="37" xfId="0" applyNumberFormat="1" applyFont="1" applyFill="1" applyBorder="1" applyAlignment="1" applyProtection="1">
      <alignment/>
      <protection/>
    </xf>
    <xf numFmtId="4" fontId="25" fillId="0" borderId="31" xfId="0" applyNumberFormat="1" applyFont="1" applyFill="1" applyBorder="1" applyAlignment="1" applyProtection="1">
      <alignment/>
      <protection/>
    </xf>
    <xf numFmtId="0" fontId="26" fillId="0" borderId="37" xfId="0" applyNumberFormat="1" applyFont="1" applyFill="1" applyBorder="1" applyAlignment="1" applyProtection="1">
      <alignment horizontal="center"/>
      <protection/>
    </xf>
    <xf numFmtId="4" fontId="25" fillId="0" borderId="37" xfId="0" applyNumberFormat="1" applyFont="1" applyFill="1" applyBorder="1" applyAlignment="1" applyProtection="1">
      <alignment/>
      <protection/>
    </xf>
    <xf numFmtId="0" fontId="26" fillId="0" borderId="38" xfId="0" applyNumberFormat="1" applyFont="1" applyFill="1" applyBorder="1" applyAlignment="1" applyProtection="1">
      <alignment horizontal="center"/>
      <protection/>
    </xf>
    <xf numFmtId="0" fontId="26" fillId="0" borderId="38" xfId="0" applyNumberFormat="1" applyFont="1" applyFill="1" applyBorder="1" applyAlignment="1" applyProtection="1">
      <alignment wrapText="1"/>
      <protection/>
    </xf>
    <xf numFmtId="4" fontId="26" fillId="0" borderId="38" xfId="0" applyNumberFormat="1" applyFont="1" applyFill="1" applyBorder="1" applyAlignment="1" applyProtection="1">
      <alignment/>
      <protection/>
    </xf>
    <xf numFmtId="0" fontId="32" fillId="0" borderId="31" xfId="0" applyNumberFormat="1" applyFont="1" applyFill="1" applyBorder="1" applyAlignment="1" applyProtection="1">
      <alignment horizontal="left"/>
      <protection/>
    </xf>
    <xf numFmtId="0" fontId="32" fillId="0" borderId="31" xfId="0" applyNumberFormat="1" applyFont="1" applyFill="1" applyBorder="1" applyAlignment="1" applyProtection="1">
      <alignment wrapText="1"/>
      <protection/>
    </xf>
    <xf numFmtId="4" fontId="32" fillId="0" borderId="31" xfId="0" applyNumberFormat="1" applyFont="1" applyFill="1" applyBorder="1" applyAlignment="1" applyProtection="1">
      <alignment/>
      <protection/>
    </xf>
    <xf numFmtId="1" fontId="21" fillId="0" borderId="35" xfId="0" applyNumberFormat="1" applyFont="1" applyBorder="1" applyAlignment="1">
      <alignment horizontal="left" wrapText="1"/>
    </xf>
    <xf numFmtId="1" fontId="22" fillId="0" borderId="33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1" fontId="22" fillId="0" borderId="34" xfId="0" applyNumberFormat="1" applyFont="1" applyBorder="1" applyAlignment="1">
      <alignment horizontal="left" wrapText="1"/>
    </xf>
    <xf numFmtId="1" fontId="22" fillId="0" borderId="36" xfId="0" applyNumberFormat="1" applyFont="1" applyBorder="1" applyAlignment="1">
      <alignment horizontal="left" wrapText="1"/>
    </xf>
    <xf numFmtId="4" fontId="22" fillId="0" borderId="39" xfId="0" applyNumberFormat="1" applyFont="1" applyBorder="1" applyAlignment="1">
      <alignment vertical="center" wrapText="1"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4" fontId="22" fillId="0" borderId="44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4" fontId="21" fillId="0" borderId="51" xfId="0" applyNumberFormat="1" applyFont="1" applyBorder="1" applyAlignment="1">
      <alignment/>
    </xf>
    <xf numFmtId="4" fontId="22" fillId="0" borderId="27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53" xfId="0" applyNumberFormat="1" applyFont="1" applyBorder="1" applyAlignment="1">
      <alignment/>
    </xf>
    <xf numFmtId="4" fontId="21" fillId="0" borderId="53" xfId="0" applyNumberFormat="1" applyFont="1" applyBorder="1" applyAlignment="1">
      <alignment horizontal="center" wrapText="1"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 horizontal="center" vertical="center" wrapText="1"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4" fontId="21" fillId="0" borderId="51" xfId="0" applyNumberFormat="1" applyFont="1" applyBorder="1" applyAlignment="1">
      <alignment/>
    </xf>
    <xf numFmtId="4" fontId="21" fillId="0" borderId="53" xfId="0" applyNumberFormat="1" applyFont="1" applyBorder="1" applyAlignment="1">
      <alignment horizontal="right" vertical="center" wrapText="1"/>
    </xf>
    <xf numFmtId="4" fontId="33" fillId="7" borderId="22" xfId="0" applyNumberFormat="1" applyFont="1" applyFill="1" applyBorder="1" applyAlignment="1">
      <alignment horizontal="right"/>
    </xf>
    <xf numFmtId="4" fontId="33" fillId="0" borderId="22" xfId="0" applyNumberFormat="1" applyFont="1" applyFill="1" applyBorder="1" applyAlignment="1">
      <alignment horizontal="right"/>
    </xf>
    <xf numFmtId="4" fontId="33" fillId="0" borderId="22" xfId="0" applyNumberFormat="1" applyFont="1" applyFill="1" applyBorder="1" applyAlignment="1" applyProtection="1">
      <alignment horizontal="right" wrapText="1"/>
      <protection/>
    </xf>
    <xf numFmtId="4" fontId="33" fillId="0" borderId="22" xfId="0" applyNumberFormat="1" applyFont="1" applyBorder="1" applyAlignment="1">
      <alignment horizontal="right"/>
    </xf>
    <xf numFmtId="4" fontId="33" fillId="7" borderId="22" xfId="0" applyNumberFormat="1" applyFont="1" applyFill="1" applyBorder="1" applyAlignment="1" applyProtection="1">
      <alignment horizontal="right" wrapText="1"/>
      <protection/>
    </xf>
    <xf numFmtId="4" fontId="33" fillId="51" borderId="21" xfId="0" applyNumberFormat="1" applyFont="1" applyFill="1" applyBorder="1" applyAlignment="1" quotePrefix="1">
      <alignment horizontal="right"/>
    </xf>
    <xf numFmtId="4" fontId="33" fillId="51" borderId="22" xfId="0" applyNumberFormat="1" applyFont="1" applyFill="1" applyBorder="1" applyAlignment="1" applyProtection="1">
      <alignment horizontal="right" wrapText="1"/>
      <protection/>
    </xf>
    <xf numFmtId="4" fontId="33" fillId="7" borderId="21" xfId="0" applyNumberFormat="1" applyFont="1" applyFill="1" applyBorder="1" applyAlignment="1" quotePrefix="1">
      <alignment horizontal="right"/>
    </xf>
    <xf numFmtId="4" fontId="21" fillId="0" borderId="38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0" fontId="25" fillId="0" borderId="56" xfId="0" applyNumberFormat="1" applyFont="1" applyFill="1" applyBorder="1" applyAlignment="1" applyProtection="1">
      <alignment horizontal="center"/>
      <protection/>
    </xf>
    <xf numFmtId="0" fontId="25" fillId="0" borderId="56" xfId="0" applyNumberFormat="1" applyFont="1" applyFill="1" applyBorder="1" applyAlignment="1" applyProtection="1">
      <alignment wrapText="1"/>
      <protection/>
    </xf>
    <xf numFmtId="4" fontId="25" fillId="0" borderId="56" xfId="0" applyNumberFormat="1" applyFont="1" applyFill="1" applyBorder="1" applyAlignment="1" applyProtection="1">
      <alignment/>
      <protection/>
    </xf>
    <xf numFmtId="0" fontId="26" fillId="52" borderId="37" xfId="0" applyNumberFormat="1" applyFont="1" applyFill="1" applyBorder="1" applyAlignment="1" applyProtection="1">
      <alignment horizontal="left"/>
      <protection/>
    </xf>
    <xf numFmtId="0" fontId="26" fillId="52" borderId="37" xfId="0" applyNumberFormat="1" applyFont="1" applyFill="1" applyBorder="1" applyAlignment="1" applyProtection="1">
      <alignment wrapText="1"/>
      <protection/>
    </xf>
    <xf numFmtId="4" fontId="26" fillId="52" borderId="37" xfId="0" applyNumberFormat="1" applyFont="1" applyFill="1" applyBorder="1" applyAlignment="1" applyProtection="1">
      <alignment/>
      <protection/>
    </xf>
    <xf numFmtId="0" fontId="26" fillId="50" borderId="32" xfId="0" applyNumberFormat="1" applyFont="1" applyFill="1" applyBorder="1" applyAlignment="1" applyProtection="1">
      <alignment horizontal="center"/>
      <protection/>
    </xf>
    <xf numFmtId="0" fontId="26" fillId="50" borderId="32" xfId="0" applyNumberFormat="1" applyFont="1" applyFill="1" applyBorder="1" applyAlignment="1" applyProtection="1">
      <alignment wrapText="1"/>
      <protection/>
    </xf>
    <xf numFmtId="4" fontId="26" fillId="50" borderId="32" xfId="0" applyNumberFormat="1" applyFont="1" applyFill="1" applyBorder="1" applyAlignment="1" applyProtection="1">
      <alignment/>
      <protection/>
    </xf>
    <xf numFmtId="4" fontId="38" fillId="0" borderId="32" xfId="0" applyNumberFormat="1" applyFont="1" applyFill="1" applyBorder="1" applyAlignment="1" applyProtection="1">
      <alignment/>
      <protection/>
    </xf>
    <xf numFmtId="4" fontId="38" fillId="0" borderId="31" xfId="0" applyNumberFormat="1" applyFont="1" applyFill="1" applyBorder="1" applyAlignment="1" applyProtection="1">
      <alignment/>
      <protection/>
    </xf>
    <xf numFmtId="4" fontId="21" fillId="0" borderId="39" xfId="0" applyNumberFormat="1" applyFont="1" applyBorder="1" applyAlignment="1">
      <alignment horizontal="right" vertical="center" wrapText="1"/>
    </xf>
    <xf numFmtId="0" fontId="26" fillId="52" borderId="22" xfId="0" applyNumberFormat="1" applyFont="1" applyFill="1" applyBorder="1" applyAlignment="1" applyProtection="1">
      <alignment horizontal="center" vertical="center" wrapText="1"/>
      <protection/>
    </xf>
    <xf numFmtId="0" fontId="26" fillId="52" borderId="20" xfId="0" applyNumberFormat="1" applyFont="1" applyFill="1" applyBorder="1" applyAlignment="1" applyProtection="1">
      <alignment horizontal="center" vertical="center" wrapText="1"/>
      <protection/>
    </xf>
    <xf numFmtId="0" fontId="26" fillId="53" borderId="22" xfId="0" applyNumberFormat="1" applyFont="1" applyFill="1" applyBorder="1" applyAlignment="1" applyProtection="1">
      <alignment horizontal="center" vertical="center" wrapText="1"/>
      <protection/>
    </xf>
    <xf numFmtId="0" fontId="26" fillId="53" borderId="2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1" xfId="0" applyNumberFormat="1" applyFont="1" applyFill="1" applyBorder="1" applyAlignment="1" applyProtection="1">
      <alignment horizontal="left" wrapText="1"/>
      <protection/>
    </xf>
    <xf numFmtId="0" fontId="37" fillId="7" borderId="20" xfId="0" applyNumberFormat="1" applyFont="1" applyFill="1" applyBorder="1" applyAlignment="1" applyProtection="1">
      <alignment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 horizontal="left" wrapText="1"/>
      <protection/>
    </xf>
    <xf numFmtId="0" fontId="37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36" fillId="0" borderId="21" xfId="0" applyFont="1" applyFill="1" applyBorder="1" applyAlignment="1" quotePrefix="1">
      <alignment horizontal="left"/>
    </xf>
    <xf numFmtId="0" fontId="36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6" fillId="0" borderId="21" xfId="0" applyFont="1" applyBorder="1" applyAlignment="1" quotePrefix="1">
      <alignment horizontal="left"/>
    </xf>
    <xf numFmtId="0" fontId="36" fillId="7" borderId="21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1" borderId="21" xfId="0" applyNumberFormat="1" applyFont="1" applyFill="1" applyBorder="1" applyAlignment="1" applyProtection="1">
      <alignment horizontal="left" wrapText="1"/>
      <protection/>
    </xf>
    <xf numFmtId="0" fontId="33" fillId="51" borderId="20" xfId="0" applyNumberFormat="1" applyFont="1" applyFill="1" applyBorder="1" applyAlignment="1" applyProtection="1">
      <alignment horizontal="left" wrapText="1"/>
      <protection/>
    </xf>
    <xf numFmtId="0" fontId="33" fillId="51" borderId="57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57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0" fontId="36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006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006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view="pageLayout" zoomScaleSheetLayoutView="100" workbookViewId="0" topLeftCell="A13">
      <selection activeCell="H16" sqref="H1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1" spans="1:8" ht="15">
      <c r="A1" s="199"/>
      <c r="B1" s="199"/>
      <c r="C1" s="199"/>
      <c r="D1" s="199"/>
      <c r="E1" s="199"/>
      <c r="F1" s="199"/>
      <c r="G1" s="199"/>
      <c r="H1" s="199"/>
    </row>
    <row r="2" spans="1:8" ht="48" customHeight="1">
      <c r="A2" s="200" t="s">
        <v>118</v>
      </c>
      <c r="B2" s="200"/>
      <c r="C2" s="200"/>
      <c r="D2" s="200"/>
      <c r="E2" s="200"/>
      <c r="F2" s="200"/>
      <c r="G2" s="200"/>
      <c r="H2" s="200"/>
    </row>
    <row r="3" spans="1:8" s="47" customFormat="1" ht="26.25" customHeight="1">
      <c r="A3" s="200" t="s">
        <v>31</v>
      </c>
      <c r="B3" s="200"/>
      <c r="C3" s="200"/>
      <c r="D3" s="200"/>
      <c r="E3" s="200"/>
      <c r="F3" s="200"/>
      <c r="G3" s="201"/>
      <c r="H3" s="201"/>
    </row>
    <row r="4" spans="1:5" ht="15.75" customHeight="1">
      <c r="A4" s="48"/>
      <c r="B4" s="49"/>
      <c r="C4" s="49"/>
      <c r="D4" s="49"/>
      <c r="E4" s="49"/>
    </row>
    <row r="5" spans="1:9" ht="27.75" customHeight="1">
      <c r="A5" s="50"/>
      <c r="B5" s="51"/>
      <c r="C5" s="51"/>
      <c r="D5" s="52"/>
      <c r="E5" s="53"/>
      <c r="F5" s="54" t="s">
        <v>114</v>
      </c>
      <c r="G5" s="54" t="s">
        <v>115</v>
      </c>
      <c r="H5" s="55" t="s">
        <v>116</v>
      </c>
      <c r="I5" s="56"/>
    </row>
    <row r="6" spans="1:9" ht="27.75" customHeight="1">
      <c r="A6" s="202" t="s">
        <v>32</v>
      </c>
      <c r="B6" s="203"/>
      <c r="C6" s="203"/>
      <c r="D6" s="203"/>
      <c r="E6" s="204"/>
      <c r="F6" s="173">
        <f>F7+F8</f>
        <v>5448056.39</v>
      </c>
      <c r="G6" s="173">
        <f>G7+G8</f>
        <v>5448056.39</v>
      </c>
      <c r="H6" s="173">
        <f>H7+H8</f>
        <v>5371556.39</v>
      </c>
      <c r="I6" s="67"/>
    </row>
    <row r="7" spans="1:8" ht="22.5" customHeight="1">
      <c r="A7" s="205" t="s">
        <v>0</v>
      </c>
      <c r="B7" s="206"/>
      <c r="C7" s="206"/>
      <c r="D7" s="206"/>
      <c r="E7" s="207"/>
      <c r="F7" s="174">
        <v>5447552.39</v>
      </c>
      <c r="G7" s="174">
        <f>F7</f>
        <v>5447552.39</v>
      </c>
      <c r="H7" s="174">
        <v>5371052.39</v>
      </c>
    </row>
    <row r="8" spans="1:8" ht="22.5" customHeight="1">
      <c r="A8" s="208" t="s">
        <v>34</v>
      </c>
      <c r="B8" s="207"/>
      <c r="C8" s="207"/>
      <c r="D8" s="207"/>
      <c r="E8" s="207"/>
      <c r="F8" s="174">
        <f>'PLAN PRIHODA'!D17</f>
        <v>504</v>
      </c>
      <c r="G8" s="174">
        <v>504</v>
      </c>
      <c r="H8" s="174">
        <f>G8</f>
        <v>504</v>
      </c>
    </row>
    <row r="9" spans="1:8" ht="22.5" customHeight="1">
      <c r="A9" s="68" t="s">
        <v>33</v>
      </c>
      <c r="B9" s="70"/>
      <c r="C9" s="70"/>
      <c r="D9" s="70"/>
      <c r="E9" s="70"/>
      <c r="F9" s="173">
        <f>+F10+F11</f>
        <v>5465048.39</v>
      </c>
      <c r="G9" s="173">
        <f>+G10+G11</f>
        <v>5465048.39</v>
      </c>
      <c r="H9" s="173">
        <f>+H10+H11</f>
        <v>5388548.39</v>
      </c>
    </row>
    <row r="10" spans="1:10" ht="22.5" customHeight="1">
      <c r="A10" s="209" t="s">
        <v>1</v>
      </c>
      <c r="B10" s="206"/>
      <c r="C10" s="206"/>
      <c r="D10" s="206"/>
      <c r="E10" s="210"/>
      <c r="F10" s="174">
        <v>5415552.39</v>
      </c>
      <c r="G10" s="174">
        <f>F10</f>
        <v>5415552.39</v>
      </c>
      <c r="H10" s="175">
        <v>5339052.39</v>
      </c>
      <c r="I10" s="37"/>
      <c r="J10" s="37"/>
    </row>
    <row r="11" spans="1:10" ht="22.5" customHeight="1">
      <c r="A11" s="211" t="s">
        <v>37</v>
      </c>
      <c r="B11" s="207"/>
      <c r="C11" s="207"/>
      <c r="D11" s="207"/>
      <c r="E11" s="207"/>
      <c r="F11" s="176">
        <v>49496</v>
      </c>
      <c r="G11" s="176">
        <f>F11</f>
        <v>49496</v>
      </c>
      <c r="H11" s="175">
        <f>G11</f>
        <v>49496</v>
      </c>
      <c r="I11" s="37"/>
      <c r="J11" s="37"/>
    </row>
    <row r="12" spans="1:10" ht="22.5" customHeight="1">
      <c r="A12" s="212" t="s">
        <v>2</v>
      </c>
      <c r="B12" s="203"/>
      <c r="C12" s="203"/>
      <c r="D12" s="203"/>
      <c r="E12" s="203"/>
      <c r="F12" s="177">
        <f>+F6-F9</f>
        <v>-16992</v>
      </c>
      <c r="G12" s="177">
        <f>+G6-G9</f>
        <v>-16992</v>
      </c>
      <c r="H12" s="177">
        <f>+H6-H9</f>
        <v>-16992</v>
      </c>
      <c r="J12" s="37"/>
    </row>
    <row r="13" spans="1:8" ht="13.5" customHeight="1">
      <c r="A13" s="200"/>
      <c r="B13" s="213"/>
      <c r="C13" s="213"/>
      <c r="D13" s="213"/>
      <c r="E13" s="213"/>
      <c r="F13" s="214"/>
      <c r="G13" s="214"/>
      <c r="H13" s="214"/>
    </row>
    <row r="14" spans="1:10" ht="27.75" customHeight="1">
      <c r="A14" s="50"/>
      <c r="B14" s="51"/>
      <c r="C14" s="51"/>
      <c r="D14" s="52"/>
      <c r="E14" s="53"/>
      <c r="F14" s="54" t="s">
        <v>114</v>
      </c>
      <c r="G14" s="54" t="s">
        <v>115</v>
      </c>
      <c r="H14" s="55" t="s">
        <v>116</v>
      </c>
      <c r="J14" s="37"/>
    </row>
    <row r="15" spans="1:10" ht="30.75" customHeight="1">
      <c r="A15" s="215" t="s">
        <v>38</v>
      </c>
      <c r="B15" s="216"/>
      <c r="C15" s="216"/>
      <c r="D15" s="216"/>
      <c r="E15" s="217"/>
      <c r="F15" s="178">
        <v>16992</v>
      </c>
      <c r="G15" s="178">
        <v>16992</v>
      </c>
      <c r="H15" s="179">
        <v>16992</v>
      </c>
      <c r="J15" s="37"/>
    </row>
    <row r="16" spans="1:10" ht="34.5" customHeight="1">
      <c r="A16" s="218" t="s">
        <v>39</v>
      </c>
      <c r="B16" s="219"/>
      <c r="C16" s="219"/>
      <c r="D16" s="219"/>
      <c r="E16" s="220"/>
      <c r="F16" s="180">
        <v>16992</v>
      </c>
      <c r="G16" s="180">
        <v>16992</v>
      </c>
      <c r="H16" s="177">
        <f>G16</f>
        <v>16992</v>
      </c>
      <c r="J16" s="37"/>
    </row>
    <row r="17" spans="1:10" s="42" customFormat="1" ht="14.25" customHeight="1">
      <c r="A17" s="223"/>
      <c r="B17" s="213"/>
      <c r="C17" s="213"/>
      <c r="D17" s="213"/>
      <c r="E17" s="213"/>
      <c r="F17" s="214"/>
      <c r="G17" s="214"/>
      <c r="H17" s="214"/>
      <c r="J17" s="71"/>
    </row>
    <row r="18" spans="1:11" s="42" customFormat="1" ht="27.75" customHeight="1">
      <c r="A18" s="50"/>
      <c r="B18" s="51"/>
      <c r="C18" s="51"/>
      <c r="D18" s="52"/>
      <c r="E18" s="53"/>
      <c r="F18" s="54" t="s">
        <v>114</v>
      </c>
      <c r="G18" s="54" t="s">
        <v>115</v>
      </c>
      <c r="H18" s="55" t="s">
        <v>116</v>
      </c>
      <c r="J18" s="71"/>
      <c r="K18" s="71"/>
    </row>
    <row r="19" spans="1:10" s="42" customFormat="1" ht="22.5" customHeight="1">
      <c r="A19" s="205" t="s">
        <v>3</v>
      </c>
      <c r="B19" s="206"/>
      <c r="C19" s="206"/>
      <c r="D19" s="206"/>
      <c r="E19" s="206"/>
      <c r="F19" s="57"/>
      <c r="G19" s="57">
        <v>0</v>
      </c>
      <c r="H19" s="57">
        <v>0</v>
      </c>
      <c r="J19" s="71"/>
    </row>
    <row r="20" spans="1:8" s="42" customFormat="1" ht="33.75" customHeight="1">
      <c r="A20" s="205" t="s">
        <v>4</v>
      </c>
      <c r="B20" s="206"/>
      <c r="C20" s="206"/>
      <c r="D20" s="206"/>
      <c r="E20" s="206"/>
      <c r="F20" s="57">
        <v>0</v>
      </c>
      <c r="G20" s="57">
        <v>0</v>
      </c>
      <c r="H20" s="57">
        <v>0</v>
      </c>
    </row>
    <row r="21" spans="1:11" s="42" customFormat="1" ht="22.5" customHeight="1">
      <c r="A21" s="212" t="s">
        <v>5</v>
      </c>
      <c r="B21" s="203"/>
      <c r="C21" s="203"/>
      <c r="D21" s="203"/>
      <c r="E21" s="203"/>
      <c r="F21" s="69">
        <f>F19-F20</f>
        <v>0</v>
      </c>
      <c r="G21" s="69">
        <f>G19-G20</f>
        <v>0</v>
      </c>
      <c r="H21" s="69">
        <f>H19-H20</f>
        <v>0</v>
      </c>
      <c r="J21" s="72"/>
      <c r="K21" s="71"/>
    </row>
    <row r="22" spans="1:8" s="42" customFormat="1" ht="13.5" customHeight="1">
      <c r="A22" s="223"/>
      <c r="B22" s="213"/>
      <c r="C22" s="213"/>
      <c r="D22" s="213"/>
      <c r="E22" s="213"/>
      <c r="F22" s="214"/>
      <c r="G22" s="214"/>
      <c r="H22" s="214"/>
    </row>
    <row r="23" spans="1:8" s="42" customFormat="1" ht="22.5" customHeight="1">
      <c r="A23" s="209" t="s">
        <v>6</v>
      </c>
      <c r="B23" s="206"/>
      <c r="C23" s="206"/>
      <c r="D23" s="206"/>
      <c r="E23" s="206"/>
      <c r="F23" s="57">
        <v>0</v>
      </c>
      <c r="G23" s="57">
        <v>0</v>
      </c>
      <c r="H23" s="57">
        <v>0</v>
      </c>
    </row>
    <row r="24" spans="1:5" s="42" customFormat="1" ht="18" customHeight="1">
      <c r="A24" s="58"/>
      <c r="B24" s="49"/>
      <c r="C24" s="49"/>
      <c r="D24" s="49"/>
      <c r="E24" s="49"/>
    </row>
    <row r="25" spans="1:8" ht="42" customHeight="1">
      <c r="A25" s="221" t="s">
        <v>40</v>
      </c>
      <c r="B25" s="222"/>
      <c r="C25" s="222"/>
      <c r="D25" s="222"/>
      <c r="E25" s="222"/>
      <c r="F25" s="222"/>
      <c r="G25" s="222"/>
      <c r="H25" s="222"/>
    </row>
    <row r="26" ht="12.75">
      <c r="E26" s="73"/>
    </row>
    <row r="30" spans="6:8" ht="12.75">
      <c r="F30" s="37"/>
      <c r="G30" s="37"/>
      <c r="H30" s="37"/>
    </row>
    <row r="31" spans="6:8" ht="12.75">
      <c r="F31" s="37"/>
      <c r="G31" s="37"/>
      <c r="H31" s="37"/>
    </row>
    <row r="32" spans="5:8" ht="12.75">
      <c r="E32" s="74"/>
      <c r="F32" s="39"/>
      <c r="G32" s="39"/>
      <c r="H32" s="39"/>
    </row>
    <row r="33" spans="5:8" ht="12.75">
      <c r="E33" s="74"/>
      <c r="F33" s="37"/>
      <c r="G33" s="37"/>
      <c r="H33" s="37"/>
    </row>
    <row r="34" spans="5:8" ht="12.75">
      <c r="E34" s="74"/>
      <c r="F34" s="37"/>
      <c r="G34" s="37"/>
      <c r="H34" s="37"/>
    </row>
    <row r="35" spans="5:8" ht="12.75">
      <c r="E35" s="74"/>
      <c r="F35" s="37"/>
      <c r="G35" s="37"/>
      <c r="H35" s="37"/>
    </row>
    <row r="36" spans="5:8" ht="12.75">
      <c r="E36" s="74"/>
      <c r="F36" s="37"/>
      <c r="G36" s="37"/>
      <c r="H36" s="37"/>
    </row>
    <row r="37" ht="12.75">
      <c r="E37" s="74"/>
    </row>
    <row r="42" ht="12.75">
      <c r="F42" s="37"/>
    </row>
    <row r="43" ht="12.75">
      <c r="F43" s="37"/>
    </row>
    <row r="44" ht="12.75">
      <c r="F44" s="37"/>
    </row>
  </sheetData>
  <sheetProtection/>
  <mergeCells count="19">
    <mergeCell ref="A25:H25"/>
    <mergeCell ref="A17:H17"/>
    <mergeCell ref="A19:E19"/>
    <mergeCell ref="A20:E20"/>
    <mergeCell ref="A21:E21"/>
    <mergeCell ref="A22:H22"/>
    <mergeCell ref="A23:E23"/>
    <mergeCell ref="A10:E10"/>
    <mergeCell ref="A11:E11"/>
    <mergeCell ref="A12:E12"/>
    <mergeCell ref="A13:H13"/>
    <mergeCell ref="A15:E15"/>
    <mergeCell ref="A16:E16"/>
    <mergeCell ref="A1:H1"/>
    <mergeCell ref="A2:H2"/>
    <mergeCell ref="A3:H3"/>
    <mergeCell ref="A6:E6"/>
    <mergeCell ref="A7:E7"/>
    <mergeCell ref="A8:E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  <headerFooter alignWithMargins="0">
    <oddFooter xml:space="preserve">&amp;RPredsjednik školskog odbora: 
Lorena Žufić, prof.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view="pageLayout" zoomScaleSheetLayoutView="100" workbookViewId="0" topLeftCell="A37">
      <selection activeCell="E21" sqref="E21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00" t="s">
        <v>7</v>
      </c>
      <c r="B1" s="200"/>
      <c r="C1" s="200"/>
      <c r="D1" s="200"/>
      <c r="E1" s="200"/>
      <c r="F1" s="200"/>
      <c r="G1" s="200"/>
      <c r="H1" s="200"/>
    </row>
    <row r="2" spans="1:8" s="1" customFormat="1" ht="13.5" thickBot="1">
      <c r="A2" s="8"/>
      <c r="H2" s="9" t="s">
        <v>8</v>
      </c>
    </row>
    <row r="3" spans="1:8" s="1" customFormat="1" ht="26.25" customHeight="1" thickBot="1">
      <c r="A3" s="63" t="s">
        <v>9</v>
      </c>
      <c r="B3" s="227" t="s">
        <v>41</v>
      </c>
      <c r="C3" s="228"/>
      <c r="D3" s="228"/>
      <c r="E3" s="228"/>
      <c r="F3" s="228"/>
      <c r="G3" s="228"/>
      <c r="H3" s="229"/>
    </row>
    <row r="4" spans="1:8" s="1" customFormat="1" ht="51.75" thickBot="1">
      <c r="A4" s="64" t="s">
        <v>46</v>
      </c>
      <c r="B4" s="76" t="s">
        <v>103</v>
      </c>
      <c r="C4" s="77" t="s">
        <v>104</v>
      </c>
      <c r="D4" s="77" t="s">
        <v>11</v>
      </c>
      <c r="E4" s="77" t="s">
        <v>12</v>
      </c>
      <c r="F4" s="77" t="s">
        <v>105</v>
      </c>
      <c r="G4" s="77" t="s">
        <v>20</v>
      </c>
      <c r="H4" s="78" t="s">
        <v>15</v>
      </c>
    </row>
    <row r="5" spans="1:8" s="138" customFormat="1" ht="12.75" customHeight="1">
      <c r="A5" s="137">
        <v>63</v>
      </c>
      <c r="B5" s="141">
        <f>B6</f>
        <v>4734000</v>
      </c>
      <c r="C5" s="141">
        <f>C7</f>
        <v>114000</v>
      </c>
      <c r="D5" s="141">
        <f>D6</f>
        <v>0</v>
      </c>
      <c r="E5" s="141">
        <f>E6</f>
        <v>0</v>
      </c>
      <c r="F5" s="141">
        <f>F6</f>
        <v>76500</v>
      </c>
      <c r="G5" s="141">
        <f>G6</f>
        <v>0</v>
      </c>
      <c r="H5" s="141">
        <f>H6</f>
        <v>0</v>
      </c>
    </row>
    <row r="6" spans="1:8" s="1" customFormat="1" ht="12.75">
      <c r="A6" s="95">
        <v>636</v>
      </c>
      <c r="B6" s="142">
        <v>4734000</v>
      </c>
      <c r="C6" s="143"/>
      <c r="D6" s="143"/>
      <c r="E6" s="143">
        <v>0</v>
      </c>
      <c r="F6" s="143">
        <v>76500</v>
      </c>
      <c r="G6" s="144"/>
      <c r="H6" s="145"/>
    </row>
    <row r="7" spans="1:8" s="1" customFormat="1" ht="12.75">
      <c r="A7" s="95">
        <v>638</v>
      </c>
      <c r="B7" s="142"/>
      <c r="C7" s="142">
        <v>114000</v>
      </c>
      <c r="D7" s="142"/>
      <c r="E7" s="142"/>
      <c r="F7" s="142"/>
      <c r="G7" s="157"/>
      <c r="H7" s="157"/>
    </row>
    <row r="8" spans="1:8" s="138" customFormat="1" ht="12.75">
      <c r="A8" s="139">
        <v>64</v>
      </c>
      <c r="B8" s="146">
        <f>B9</f>
        <v>0</v>
      </c>
      <c r="C8" s="146">
        <f aca="true" t="shared" si="0" ref="C8:H8">C9</f>
        <v>0</v>
      </c>
      <c r="D8" s="146">
        <f t="shared" si="0"/>
        <v>0</v>
      </c>
      <c r="E8" s="146">
        <f t="shared" si="0"/>
        <v>0</v>
      </c>
      <c r="F8" s="146">
        <f t="shared" si="0"/>
        <v>0</v>
      </c>
      <c r="G8" s="146">
        <f t="shared" si="0"/>
        <v>0</v>
      </c>
      <c r="H8" s="146">
        <f t="shared" si="0"/>
        <v>0</v>
      </c>
    </row>
    <row r="9" spans="1:8" s="1" customFormat="1" ht="12.75">
      <c r="A9" s="95">
        <v>641</v>
      </c>
      <c r="B9" s="142"/>
      <c r="C9" s="143"/>
      <c r="D9" s="143"/>
      <c r="E9" s="143"/>
      <c r="F9" s="143"/>
      <c r="G9" s="144"/>
      <c r="H9" s="145"/>
    </row>
    <row r="10" spans="1:8" s="138" customFormat="1" ht="12.75">
      <c r="A10" s="139">
        <v>65</v>
      </c>
      <c r="B10" s="146">
        <f>B11</f>
        <v>0</v>
      </c>
      <c r="C10" s="146">
        <f aca="true" t="shared" si="1" ref="C10:H10">C11</f>
        <v>0</v>
      </c>
      <c r="D10" s="146">
        <f t="shared" si="1"/>
        <v>0</v>
      </c>
      <c r="E10" s="146">
        <f t="shared" si="1"/>
        <v>28000</v>
      </c>
      <c r="F10" s="146">
        <f t="shared" si="1"/>
        <v>0</v>
      </c>
      <c r="G10" s="146">
        <f t="shared" si="1"/>
        <v>0</v>
      </c>
      <c r="H10" s="146">
        <f t="shared" si="1"/>
        <v>0</v>
      </c>
    </row>
    <row r="11" spans="1:8" s="1" customFormat="1" ht="12.75">
      <c r="A11" s="95">
        <v>652</v>
      </c>
      <c r="B11" s="142"/>
      <c r="C11" s="143"/>
      <c r="D11" s="143">
        <v>0</v>
      </c>
      <c r="E11" s="143">
        <v>28000</v>
      </c>
      <c r="F11" s="143"/>
      <c r="G11" s="144"/>
      <c r="H11" s="145"/>
    </row>
    <row r="12" spans="1:8" s="138" customFormat="1" ht="12.75">
      <c r="A12" s="139">
        <v>66</v>
      </c>
      <c r="B12" s="146">
        <f>B13+B14</f>
        <v>0</v>
      </c>
      <c r="C12" s="146">
        <f aca="true" t="shared" si="2" ref="C12:H12">C13+C14</f>
        <v>0</v>
      </c>
      <c r="D12" s="146">
        <f t="shared" si="2"/>
        <v>25000</v>
      </c>
      <c r="E12" s="146">
        <f t="shared" si="2"/>
        <v>0</v>
      </c>
      <c r="F12" s="146">
        <f t="shared" si="2"/>
        <v>0</v>
      </c>
      <c r="G12" s="146">
        <f t="shared" si="2"/>
        <v>0</v>
      </c>
      <c r="H12" s="146">
        <f t="shared" si="2"/>
        <v>0</v>
      </c>
    </row>
    <row r="13" spans="1:8" s="1" customFormat="1" ht="12.75">
      <c r="A13" s="95">
        <v>661</v>
      </c>
      <c r="B13" s="142"/>
      <c r="C13" s="143"/>
      <c r="D13" s="143">
        <v>25000</v>
      </c>
      <c r="E13" s="143">
        <v>0</v>
      </c>
      <c r="F13" s="143"/>
      <c r="G13" s="144"/>
      <c r="H13" s="145"/>
    </row>
    <row r="14" spans="1:8" s="1" customFormat="1" ht="12.75">
      <c r="A14" s="97">
        <v>663</v>
      </c>
      <c r="B14" s="147"/>
      <c r="C14" s="148"/>
      <c r="D14" s="148"/>
      <c r="E14" s="148"/>
      <c r="F14" s="148"/>
      <c r="G14" s="149"/>
      <c r="H14" s="150"/>
    </row>
    <row r="15" spans="1:8" s="138" customFormat="1" ht="12.75">
      <c r="A15" s="140">
        <v>67</v>
      </c>
      <c r="B15" s="151">
        <f>B16</f>
        <v>0</v>
      </c>
      <c r="C15" s="151">
        <f aca="true" t="shared" si="3" ref="C15:H15">C16</f>
        <v>470052.39</v>
      </c>
      <c r="D15" s="151">
        <f t="shared" si="3"/>
        <v>0</v>
      </c>
      <c r="E15" s="151">
        <f t="shared" si="3"/>
        <v>0</v>
      </c>
      <c r="F15" s="151">
        <f t="shared" si="3"/>
        <v>0</v>
      </c>
      <c r="G15" s="151">
        <f t="shared" si="3"/>
        <v>0</v>
      </c>
      <c r="H15" s="151">
        <f t="shared" si="3"/>
        <v>0</v>
      </c>
    </row>
    <row r="16" spans="1:8" s="1" customFormat="1" ht="12.75">
      <c r="A16" s="97">
        <v>671</v>
      </c>
      <c r="B16" s="147"/>
      <c r="C16" s="148">
        <v>470052.39</v>
      </c>
      <c r="D16" s="148"/>
      <c r="E16" s="148"/>
      <c r="F16" s="148"/>
      <c r="G16" s="149"/>
      <c r="H16" s="150"/>
    </row>
    <row r="17" spans="1:8" s="138" customFormat="1" ht="12.75">
      <c r="A17" s="140">
        <v>72</v>
      </c>
      <c r="B17" s="151"/>
      <c r="C17" s="151"/>
      <c r="D17" s="151">
        <f>D18</f>
        <v>504</v>
      </c>
      <c r="E17" s="151"/>
      <c r="F17" s="151"/>
      <c r="G17" s="182"/>
      <c r="H17" s="182"/>
    </row>
    <row r="18" spans="1:8" s="1" customFormat="1" ht="12.75">
      <c r="A18" s="97">
        <v>721</v>
      </c>
      <c r="B18" s="147"/>
      <c r="C18" s="147"/>
      <c r="D18" s="147">
        <v>504</v>
      </c>
      <c r="E18" s="147"/>
      <c r="F18" s="147"/>
      <c r="G18" s="181"/>
      <c r="H18" s="181"/>
    </row>
    <row r="19" spans="1:8" s="138" customFormat="1" ht="12.75">
      <c r="A19" s="140">
        <v>92</v>
      </c>
      <c r="B19" s="151">
        <f>B20</f>
        <v>0</v>
      </c>
      <c r="C19" s="151">
        <f aca="true" t="shared" si="4" ref="C19:H19">C20</f>
        <v>0</v>
      </c>
      <c r="D19" s="151">
        <f t="shared" si="4"/>
        <v>6892</v>
      </c>
      <c r="E19" s="151">
        <f t="shared" si="4"/>
        <v>10100</v>
      </c>
      <c r="F19" s="151">
        <f t="shared" si="4"/>
        <v>0</v>
      </c>
      <c r="G19" s="151">
        <f t="shared" si="4"/>
        <v>0</v>
      </c>
      <c r="H19" s="151">
        <f t="shared" si="4"/>
        <v>0</v>
      </c>
    </row>
    <row r="20" spans="1:8" s="1" customFormat="1" ht="13.5" thickBot="1">
      <c r="A20" s="136">
        <v>922</v>
      </c>
      <c r="B20" s="152"/>
      <c r="C20" s="153"/>
      <c r="D20" s="153">
        <v>6892</v>
      </c>
      <c r="E20" s="153">
        <v>10100</v>
      </c>
      <c r="F20" s="153">
        <v>0</v>
      </c>
      <c r="G20" s="154"/>
      <c r="H20" s="155"/>
    </row>
    <row r="21" spans="1:8" s="1" customFormat="1" ht="30" customHeight="1" thickBot="1">
      <c r="A21" s="10" t="s">
        <v>16</v>
      </c>
      <c r="B21" s="156">
        <f>B5+B8+B10+B12+B15+B19</f>
        <v>4734000</v>
      </c>
      <c r="C21" s="156">
        <f aca="true" t="shared" si="5" ref="C21:H21">C5+C8+C10+C12+C15+C19</f>
        <v>584052.39</v>
      </c>
      <c r="D21" s="156">
        <f>D5+D8+D10+D12+D15+D19+D17</f>
        <v>32396</v>
      </c>
      <c r="E21" s="156">
        <f t="shared" si="5"/>
        <v>38100</v>
      </c>
      <c r="F21" s="156">
        <f t="shared" si="5"/>
        <v>76500</v>
      </c>
      <c r="G21" s="156">
        <f t="shared" si="5"/>
        <v>0</v>
      </c>
      <c r="H21" s="156">
        <f t="shared" si="5"/>
        <v>0</v>
      </c>
    </row>
    <row r="22" spans="1:8" s="1" customFormat="1" ht="28.5" customHeight="1" thickBot="1">
      <c r="A22" s="10" t="s">
        <v>36</v>
      </c>
      <c r="B22" s="224">
        <f>B21+C21+D21+E21+F21+G21+H21</f>
        <v>5465048.39</v>
      </c>
      <c r="C22" s="225"/>
      <c r="D22" s="225"/>
      <c r="E22" s="225"/>
      <c r="F22" s="225"/>
      <c r="G22" s="225"/>
      <c r="H22" s="226"/>
    </row>
    <row r="23" spans="1:8" ht="13.5" thickBot="1">
      <c r="A23" s="5"/>
      <c r="B23" s="5"/>
      <c r="C23" s="5"/>
      <c r="D23" s="6"/>
      <c r="E23" s="11"/>
      <c r="H23" s="9"/>
    </row>
    <row r="24" spans="1:8" ht="26.25" customHeight="1" thickBot="1">
      <c r="A24" s="65" t="s">
        <v>9</v>
      </c>
      <c r="B24" s="227" t="s">
        <v>43</v>
      </c>
      <c r="C24" s="228"/>
      <c r="D24" s="228"/>
      <c r="E24" s="228"/>
      <c r="F24" s="228"/>
      <c r="G24" s="228"/>
      <c r="H24" s="229"/>
    </row>
    <row r="25" spans="1:8" ht="51.75" thickBot="1">
      <c r="A25" s="66" t="s">
        <v>46</v>
      </c>
      <c r="B25" s="76" t="s">
        <v>103</v>
      </c>
      <c r="C25" s="77" t="s">
        <v>104</v>
      </c>
      <c r="D25" s="77" t="s">
        <v>11</v>
      </c>
      <c r="E25" s="77" t="s">
        <v>12</v>
      </c>
      <c r="F25" s="77" t="s">
        <v>13</v>
      </c>
      <c r="G25" s="77" t="s">
        <v>20</v>
      </c>
      <c r="H25" s="78" t="s">
        <v>15</v>
      </c>
    </row>
    <row r="26" spans="1:8" ht="12.75">
      <c r="A26" s="94">
        <v>63</v>
      </c>
      <c r="B26" s="194">
        <f>B5</f>
        <v>4734000</v>
      </c>
      <c r="C26" s="194">
        <f>C5</f>
        <v>114000</v>
      </c>
      <c r="D26" s="160"/>
      <c r="E26" s="161"/>
      <c r="F26" s="172">
        <f>F5</f>
        <v>76500</v>
      </c>
      <c r="G26" s="162"/>
      <c r="H26" s="163"/>
    </row>
    <row r="27" spans="1:8" ht="12.75">
      <c r="A27" s="95">
        <v>64</v>
      </c>
      <c r="B27" s="164"/>
      <c r="C27" s="165"/>
      <c r="D27" s="165"/>
      <c r="E27" s="165"/>
      <c r="F27" s="165"/>
      <c r="G27" s="166"/>
      <c r="H27" s="167"/>
    </row>
    <row r="28" spans="1:8" ht="12.75">
      <c r="A28" s="95">
        <v>65</v>
      </c>
      <c r="B28" s="164"/>
      <c r="C28" s="165"/>
      <c r="D28" s="165">
        <f>D10</f>
        <v>0</v>
      </c>
      <c r="E28" s="165">
        <f>E10</f>
        <v>28000</v>
      </c>
      <c r="F28" s="165"/>
      <c r="G28" s="166"/>
      <c r="H28" s="167"/>
    </row>
    <row r="29" spans="1:8" ht="12.75">
      <c r="A29" s="95">
        <v>66</v>
      </c>
      <c r="B29" s="164"/>
      <c r="C29" s="165"/>
      <c r="D29" s="165">
        <f>D12</f>
        <v>25000</v>
      </c>
      <c r="E29" s="165"/>
      <c r="F29" s="165"/>
      <c r="G29" s="166"/>
      <c r="H29" s="167"/>
    </row>
    <row r="30" spans="1:8" ht="12.75">
      <c r="A30" s="95">
        <v>67</v>
      </c>
      <c r="B30" s="164"/>
      <c r="C30" s="165">
        <f>C15</f>
        <v>470052.39</v>
      </c>
      <c r="D30" s="165"/>
      <c r="E30" s="165"/>
      <c r="F30" s="165"/>
      <c r="G30" s="166"/>
      <c r="H30" s="167"/>
    </row>
    <row r="31" spans="1:8" ht="12.75">
      <c r="A31" s="95">
        <v>72</v>
      </c>
      <c r="B31" s="164"/>
      <c r="C31" s="165"/>
      <c r="D31" s="165">
        <f>D17</f>
        <v>504</v>
      </c>
      <c r="E31" s="165"/>
      <c r="F31" s="165"/>
      <c r="G31" s="166"/>
      <c r="H31" s="167"/>
    </row>
    <row r="32" spans="1:8" ht="12.75">
      <c r="A32" s="95">
        <v>92</v>
      </c>
      <c r="B32" s="164"/>
      <c r="C32" s="165"/>
      <c r="D32" s="165">
        <f>D19</f>
        <v>6892</v>
      </c>
      <c r="E32" s="165">
        <f>E19</f>
        <v>10100</v>
      </c>
      <c r="F32" s="165"/>
      <c r="G32" s="166"/>
      <c r="H32" s="167"/>
    </row>
    <row r="33" spans="1:8" ht="12.75">
      <c r="A33" s="95"/>
      <c r="B33" s="164"/>
      <c r="C33" s="165"/>
      <c r="D33" s="165"/>
      <c r="E33" s="165"/>
      <c r="F33" s="165"/>
      <c r="G33" s="166"/>
      <c r="H33" s="167"/>
    </row>
    <row r="34" spans="1:8" ht="13.5" thickBot="1">
      <c r="A34" s="96"/>
      <c r="B34" s="168"/>
      <c r="C34" s="169"/>
      <c r="D34" s="169"/>
      <c r="E34" s="169"/>
      <c r="F34" s="169"/>
      <c r="G34" s="170"/>
      <c r="H34" s="171"/>
    </row>
    <row r="35" spans="1:8" s="1" customFormat="1" ht="30" customHeight="1" thickBot="1">
      <c r="A35" s="10" t="s">
        <v>16</v>
      </c>
      <c r="B35" s="156">
        <f>SUM(B26:B34)</f>
        <v>4734000</v>
      </c>
      <c r="C35" s="156">
        <f aca="true" t="shared" si="6" ref="C35:H35">SUM(C26:C34)</f>
        <v>584052.39</v>
      </c>
      <c r="D35" s="156">
        <f t="shared" si="6"/>
        <v>32396</v>
      </c>
      <c r="E35" s="156">
        <f t="shared" si="6"/>
        <v>38100</v>
      </c>
      <c r="F35" s="156">
        <f t="shared" si="6"/>
        <v>76500</v>
      </c>
      <c r="G35" s="156">
        <f t="shared" si="6"/>
        <v>0</v>
      </c>
      <c r="H35" s="156">
        <f t="shared" si="6"/>
        <v>0</v>
      </c>
    </row>
    <row r="36" spans="1:8" s="1" customFormat="1" ht="28.5" customHeight="1" thickBot="1">
      <c r="A36" s="10" t="s">
        <v>42</v>
      </c>
      <c r="B36" s="224">
        <f>B35+C35+D35+E35+F35+G35+H35</f>
        <v>5465048.39</v>
      </c>
      <c r="C36" s="225"/>
      <c r="D36" s="225"/>
      <c r="E36" s="225"/>
      <c r="F36" s="225"/>
      <c r="G36" s="225"/>
      <c r="H36" s="226"/>
    </row>
    <row r="37" spans="4:5" ht="13.5" thickBot="1">
      <c r="D37" s="13"/>
      <c r="E37" s="14"/>
    </row>
    <row r="38" spans="1:8" ht="26.25" customHeight="1" thickBot="1">
      <c r="A38" s="65" t="s">
        <v>9</v>
      </c>
      <c r="B38" s="227" t="s">
        <v>117</v>
      </c>
      <c r="C38" s="228"/>
      <c r="D38" s="228"/>
      <c r="E38" s="228"/>
      <c r="F38" s="228"/>
      <c r="G38" s="228"/>
      <c r="H38" s="229"/>
    </row>
    <row r="39" spans="1:8" ht="90" thickBot="1">
      <c r="A39" s="66" t="s">
        <v>46</v>
      </c>
      <c r="B39" s="76" t="s">
        <v>10</v>
      </c>
      <c r="C39" s="77" t="s">
        <v>11</v>
      </c>
      <c r="D39" s="77" t="s">
        <v>12</v>
      </c>
      <c r="E39" s="77" t="s">
        <v>13</v>
      </c>
      <c r="F39" s="77" t="s">
        <v>14</v>
      </c>
      <c r="G39" s="77" t="s">
        <v>35</v>
      </c>
      <c r="H39" s="78" t="s">
        <v>15</v>
      </c>
    </row>
    <row r="40" spans="1:8" ht="12.75">
      <c r="A40" s="94">
        <v>63</v>
      </c>
      <c r="B40" s="158">
        <f>B26</f>
        <v>4734000</v>
      </c>
      <c r="C40" s="159">
        <f>C26</f>
        <v>114000</v>
      </c>
      <c r="D40" s="160"/>
      <c r="E40" s="161"/>
      <c r="F40" s="161">
        <v>0</v>
      </c>
      <c r="G40" s="162"/>
      <c r="H40" s="163"/>
    </row>
    <row r="41" spans="1:8" ht="12.75">
      <c r="A41" s="95">
        <v>64</v>
      </c>
      <c r="B41" s="164"/>
      <c r="C41" s="165"/>
      <c r="D41" s="165"/>
      <c r="E41" s="165"/>
      <c r="F41" s="165"/>
      <c r="G41" s="166"/>
      <c r="H41" s="167"/>
    </row>
    <row r="42" spans="1:8" ht="12.75">
      <c r="A42" s="95">
        <v>65</v>
      </c>
      <c r="B42" s="164"/>
      <c r="C42" s="165"/>
      <c r="D42" s="165">
        <f>D28</f>
        <v>0</v>
      </c>
      <c r="E42" s="165">
        <f>E28</f>
        <v>28000</v>
      </c>
      <c r="F42" s="165"/>
      <c r="G42" s="166"/>
      <c r="H42" s="167"/>
    </row>
    <row r="43" spans="1:8" ht="12.75">
      <c r="A43" s="95">
        <v>66</v>
      </c>
      <c r="B43" s="164"/>
      <c r="C43" s="165"/>
      <c r="D43" s="165">
        <f>D29</f>
        <v>25000</v>
      </c>
      <c r="E43" s="165"/>
      <c r="F43" s="165"/>
      <c r="G43" s="166"/>
      <c r="H43" s="167"/>
    </row>
    <row r="44" spans="1:8" ht="12.75">
      <c r="A44" s="95">
        <v>67</v>
      </c>
      <c r="B44" s="164"/>
      <c r="C44" s="165">
        <f>C30</f>
        <v>470052.39</v>
      </c>
      <c r="D44" s="165"/>
      <c r="E44" s="165"/>
      <c r="F44" s="165"/>
      <c r="G44" s="166"/>
      <c r="H44" s="167"/>
    </row>
    <row r="45" spans="1:8" ht="12.75">
      <c r="A45" s="95">
        <v>72</v>
      </c>
      <c r="B45" s="164"/>
      <c r="C45" s="165"/>
      <c r="D45" s="165">
        <f>D31</f>
        <v>504</v>
      </c>
      <c r="E45" s="165"/>
      <c r="F45" s="165"/>
      <c r="G45" s="166"/>
      <c r="H45" s="167"/>
    </row>
    <row r="46" spans="1:8" ht="13.5" customHeight="1" thickBot="1">
      <c r="A46" s="95">
        <v>92</v>
      </c>
      <c r="B46" s="164"/>
      <c r="C46" s="165"/>
      <c r="D46" s="165">
        <f>D32</f>
        <v>6892</v>
      </c>
      <c r="E46" s="165">
        <f>E32</f>
        <v>10100</v>
      </c>
      <c r="F46" s="165"/>
      <c r="G46" s="166"/>
      <c r="H46" s="167"/>
    </row>
    <row r="47" spans="1:8" s="1" customFormat="1" ht="30" customHeight="1" thickBot="1">
      <c r="A47" s="10" t="s">
        <v>16</v>
      </c>
      <c r="B47" s="156">
        <f aca="true" t="shared" si="7" ref="B47:H47">SUM(B40:B46)</f>
        <v>4734000</v>
      </c>
      <c r="C47" s="156">
        <f t="shared" si="7"/>
        <v>584052.39</v>
      </c>
      <c r="D47" s="156">
        <f t="shared" si="7"/>
        <v>32396</v>
      </c>
      <c r="E47" s="156">
        <f t="shared" si="7"/>
        <v>38100</v>
      </c>
      <c r="F47" s="156">
        <f t="shared" si="7"/>
        <v>0</v>
      </c>
      <c r="G47" s="156">
        <f t="shared" si="7"/>
        <v>0</v>
      </c>
      <c r="H47" s="156">
        <f t="shared" si="7"/>
        <v>0</v>
      </c>
    </row>
    <row r="48" spans="1:8" s="1" customFormat="1" ht="28.5" customHeight="1" thickBot="1">
      <c r="A48" s="10" t="s">
        <v>44</v>
      </c>
      <c r="B48" s="224">
        <f>B47+C47+D47+E47+F47+G47+H47</f>
        <v>5388548.39</v>
      </c>
      <c r="C48" s="225"/>
      <c r="D48" s="225"/>
      <c r="E48" s="225"/>
      <c r="F48" s="225"/>
      <c r="G48" s="225"/>
      <c r="H48" s="226"/>
    </row>
    <row r="49" spans="3:5" ht="13.5" customHeight="1">
      <c r="C49" s="15"/>
      <c r="D49" s="13"/>
      <c r="E49" s="16"/>
    </row>
    <row r="50" spans="3:5" ht="13.5" customHeight="1">
      <c r="C50" s="15"/>
      <c r="D50" s="17"/>
      <c r="E50" s="18"/>
    </row>
    <row r="51" spans="4:5" ht="13.5" customHeight="1">
      <c r="D51" s="19"/>
      <c r="E51" s="20"/>
    </row>
    <row r="52" spans="4:5" ht="13.5" customHeight="1">
      <c r="D52" s="21"/>
      <c r="E52" s="22"/>
    </row>
    <row r="53" spans="4:5" ht="13.5" customHeight="1">
      <c r="D53" s="13"/>
      <c r="E53" s="14"/>
    </row>
    <row r="54" spans="3:5" ht="28.5" customHeight="1">
      <c r="C54" s="15"/>
      <c r="D54" s="13"/>
      <c r="E54" s="23"/>
    </row>
    <row r="55" spans="3:5" ht="13.5" customHeight="1">
      <c r="C55" s="15"/>
      <c r="D55" s="13"/>
      <c r="E55" s="18"/>
    </row>
    <row r="56" spans="4:5" ht="13.5" customHeight="1">
      <c r="D56" s="13"/>
      <c r="E56" s="14"/>
    </row>
    <row r="57" spans="4:5" ht="13.5" customHeight="1">
      <c r="D57" s="13"/>
      <c r="E57" s="22"/>
    </row>
    <row r="58" spans="4:5" ht="13.5" customHeight="1">
      <c r="D58" s="13"/>
      <c r="E58" s="14"/>
    </row>
    <row r="59" spans="4:5" ht="22.5" customHeight="1">
      <c r="D59" s="13"/>
      <c r="E59" s="24"/>
    </row>
    <row r="60" spans="4:5" ht="13.5" customHeight="1">
      <c r="D60" s="19"/>
      <c r="E60" s="20"/>
    </row>
    <row r="61" spans="2:5" ht="13.5" customHeight="1">
      <c r="B61" s="15"/>
      <c r="D61" s="19"/>
      <c r="E61" s="25"/>
    </row>
    <row r="62" spans="3:5" ht="13.5" customHeight="1">
      <c r="C62" s="15"/>
      <c r="D62" s="19"/>
      <c r="E62" s="26"/>
    </row>
    <row r="63" spans="3:5" ht="13.5" customHeight="1">
      <c r="C63" s="15"/>
      <c r="D63" s="21"/>
      <c r="E63" s="18"/>
    </row>
    <row r="64" spans="4:5" ht="13.5" customHeight="1">
      <c r="D64" s="13"/>
      <c r="E64" s="14"/>
    </row>
    <row r="65" spans="2:5" ht="13.5" customHeight="1">
      <c r="B65" s="15"/>
      <c r="D65" s="13"/>
      <c r="E65" s="16"/>
    </row>
    <row r="66" spans="3:5" ht="13.5" customHeight="1">
      <c r="C66" s="15"/>
      <c r="D66" s="13"/>
      <c r="E66" s="25"/>
    </row>
    <row r="67" spans="3:5" ht="13.5" customHeight="1">
      <c r="C67" s="15"/>
      <c r="D67" s="21"/>
      <c r="E67" s="18"/>
    </row>
    <row r="68" spans="4:5" ht="13.5" customHeight="1">
      <c r="D68" s="19"/>
      <c r="E68" s="14"/>
    </row>
    <row r="69" spans="3:5" ht="13.5" customHeight="1">
      <c r="C69" s="15"/>
      <c r="D69" s="19"/>
      <c r="E69" s="25"/>
    </row>
    <row r="70" spans="4:5" ht="22.5" customHeight="1">
      <c r="D70" s="21"/>
      <c r="E70" s="24"/>
    </row>
    <row r="71" spans="4:5" ht="13.5" customHeight="1">
      <c r="D71" s="13"/>
      <c r="E71" s="14"/>
    </row>
    <row r="72" spans="4:5" ht="13.5" customHeight="1">
      <c r="D72" s="21"/>
      <c r="E72" s="18"/>
    </row>
    <row r="73" spans="4:5" ht="13.5" customHeight="1">
      <c r="D73" s="13"/>
      <c r="E73" s="14"/>
    </row>
    <row r="74" spans="4:5" ht="13.5" customHeight="1">
      <c r="D74" s="13"/>
      <c r="E74" s="14"/>
    </row>
    <row r="75" spans="1:5" ht="13.5" customHeight="1">
      <c r="A75" s="15"/>
      <c r="D75" s="27"/>
      <c r="E75" s="25"/>
    </row>
    <row r="76" spans="2:5" ht="13.5" customHeight="1">
      <c r="B76" s="15"/>
      <c r="C76" s="15"/>
      <c r="D76" s="28"/>
      <c r="E76" s="25"/>
    </row>
    <row r="77" spans="2:5" ht="13.5" customHeight="1">
      <c r="B77" s="15"/>
      <c r="C77" s="15"/>
      <c r="D77" s="28"/>
      <c r="E77" s="16"/>
    </row>
    <row r="78" spans="2:5" ht="13.5" customHeight="1">
      <c r="B78" s="15"/>
      <c r="C78" s="15"/>
      <c r="D78" s="21"/>
      <c r="E78" s="22"/>
    </row>
    <row r="79" spans="4:5" ht="12.75">
      <c r="D79" s="13"/>
      <c r="E79" s="14"/>
    </row>
    <row r="80" spans="2:5" ht="12.75">
      <c r="B80" s="15"/>
      <c r="D80" s="13"/>
      <c r="E80" s="25"/>
    </row>
    <row r="81" spans="3:5" ht="12.75">
      <c r="C81" s="15"/>
      <c r="D81" s="13"/>
      <c r="E81" s="16"/>
    </row>
    <row r="82" spans="3:5" ht="12.75">
      <c r="C82" s="15"/>
      <c r="D82" s="21"/>
      <c r="E82" s="18"/>
    </row>
    <row r="83" spans="4:5" ht="12.75">
      <c r="D83" s="13"/>
      <c r="E83" s="14"/>
    </row>
    <row r="84" spans="4:5" ht="12.75">
      <c r="D84" s="13"/>
      <c r="E84" s="14"/>
    </row>
    <row r="85" spans="4:5" ht="12.75">
      <c r="D85" s="29"/>
      <c r="E85" s="30"/>
    </row>
    <row r="86" spans="4:5" ht="12.75">
      <c r="D86" s="13"/>
      <c r="E86" s="14"/>
    </row>
    <row r="87" spans="4:5" ht="12.75">
      <c r="D87" s="13"/>
      <c r="E87" s="14"/>
    </row>
    <row r="88" spans="4:5" ht="12.75">
      <c r="D88" s="13"/>
      <c r="E88" s="14"/>
    </row>
    <row r="89" spans="4:5" ht="12.75">
      <c r="D89" s="21"/>
      <c r="E89" s="18"/>
    </row>
    <row r="90" spans="4:5" ht="12.75">
      <c r="D90" s="13"/>
      <c r="E90" s="14"/>
    </row>
    <row r="91" spans="4:5" ht="12.75">
      <c r="D91" s="21"/>
      <c r="E91" s="18"/>
    </row>
    <row r="92" spans="4:5" ht="12.75">
      <c r="D92" s="13"/>
      <c r="E92" s="14"/>
    </row>
    <row r="93" spans="4:5" ht="12.75">
      <c r="D93" s="13"/>
      <c r="E93" s="14"/>
    </row>
    <row r="94" spans="4:5" ht="12.75">
      <c r="D94" s="13"/>
      <c r="E94" s="14"/>
    </row>
    <row r="95" spans="4:5" ht="12.75">
      <c r="D95" s="13"/>
      <c r="E95" s="14"/>
    </row>
    <row r="96" spans="1:5" ht="28.5" customHeight="1">
      <c r="A96" s="31"/>
      <c r="B96" s="31"/>
      <c r="C96" s="31"/>
      <c r="D96" s="32"/>
      <c r="E96" s="33"/>
    </row>
    <row r="97" spans="3:5" ht="12.75">
      <c r="C97" s="15"/>
      <c r="D97" s="13"/>
      <c r="E97" s="16"/>
    </row>
    <row r="98" spans="4:5" ht="12.75">
      <c r="D98" s="34"/>
      <c r="E98" s="35"/>
    </row>
    <row r="99" spans="4:5" ht="12.75">
      <c r="D99" s="13"/>
      <c r="E99" s="14"/>
    </row>
    <row r="100" spans="4:5" ht="12.75">
      <c r="D100" s="29"/>
      <c r="E100" s="30"/>
    </row>
    <row r="101" spans="4:5" ht="12.75">
      <c r="D101" s="29"/>
      <c r="E101" s="30"/>
    </row>
    <row r="102" spans="4:5" ht="12.75">
      <c r="D102" s="13"/>
      <c r="E102" s="14"/>
    </row>
    <row r="103" spans="4:5" ht="12.75">
      <c r="D103" s="21"/>
      <c r="E103" s="18"/>
    </row>
    <row r="104" spans="4:5" ht="12.75">
      <c r="D104" s="13"/>
      <c r="E104" s="14"/>
    </row>
    <row r="105" spans="4:5" ht="12.75">
      <c r="D105" s="13"/>
      <c r="E105" s="14"/>
    </row>
    <row r="106" spans="4:5" ht="12.75">
      <c r="D106" s="21"/>
      <c r="E106" s="18"/>
    </row>
    <row r="107" spans="4:5" ht="12.75">
      <c r="D107" s="13"/>
      <c r="E107" s="14"/>
    </row>
    <row r="108" spans="4:5" ht="12.75">
      <c r="D108" s="29"/>
      <c r="E108" s="30"/>
    </row>
    <row r="109" spans="4:5" ht="12.75">
      <c r="D109" s="21"/>
      <c r="E109" s="35"/>
    </row>
    <row r="110" spans="4:5" ht="12.75">
      <c r="D110" s="19"/>
      <c r="E110" s="30"/>
    </row>
    <row r="111" spans="4:5" ht="12.75">
      <c r="D111" s="21"/>
      <c r="E111" s="18"/>
    </row>
    <row r="112" spans="4:5" ht="12.75">
      <c r="D112" s="13"/>
      <c r="E112" s="14"/>
    </row>
    <row r="113" spans="3:5" ht="12.75">
      <c r="C113" s="15"/>
      <c r="D113" s="13"/>
      <c r="E113" s="16"/>
    </row>
    <row r="114" spans="4:5" ht="12.75">
      <c r="D114" s="19"/>
      <c r="E114" s="18"/>
    </row>
    <row r="115" spans="4:5" ht="12.75">
      <c r="D115" s="19"/>
      <c r="E115" s="30"/>
    </row>
    <row r="116" spans="3:5" ht="12.75">
      <c r="C116" s="15"/>
      <c r="D116" s="19"/>
      <c r="E116" s="36"/>
    </row>
    <row r="117" spans="3:5" ht="12.75">
      <c r="C117" s="15"/>
      <c r="D117" s="21"/>
      <c r="E117" s="22"/>
    </row>
    <row r="118" spans="4:5" ht="12.75">
      <c r="D118" s="13"/>
      <c r="E118" s="14"/>
    </row>
    <row r="119" spans="4:5" ht="12.75">
      <c r="D119" s="34"/>
      <c r="E119" s="37"/>
    </row>
    <row r="120" spans="4:5" ht="11.25" customHeight="1">
      <c r="D120" s="29"/>
      <c r="E120" s="30"/>
    </row>
    <row r="121" spans="2:5" ht="24" customHeight="1">
      <c r="B121" s="15"/>
      <c r="D121" s="29"/>
      <c r="E121" s="38"/>
    </row>
    <row r="122" spans="3:5" ht="15" customHeight="1">
      <c r="C122" s="15"/>
      <c r="D122" s="29"/>
      <c r="E122" s="38"/>
    </row>
    <row r="123" spans="4:5" ht="11.25" customHeight="1">
      <c r="D123" s="34"/>
      <c r="E123" s="35"/>
    </row>
    <row r="124" spans="4:5" ht="12.75">
      <c r="D124" s="29"/>
      <c r="E124" s="30"/>
    </row>
    <row r="125" spans="2:5" ht="13.5" customHeight="1">
      <c r="B125" s="15"/>
      <c r="D125" s="29"/>
      <c r="E125" s="39"/>
    </row>
    <row r="126" spans="3:5" ht="12.75" customHeight="1">
      <c r="C126" s="15"/>
      <c r="D126" s="29"/>
      <c r="E126" s="16"/>
    </row>
    <row r="127" spans="3:5" ht="12.75" customHeight="1">
      <c r="C127" s="15"/>
      <c r="D127" s="21"/>
      <c r="E127" s="22"/>
    </row>
    <row r="128" spans="4:5" ht="12.75">
      <c r="D128" s="13"/>
      <c r="E128" s="14"/>
    </row>
    <row r="129" spans="3:5" ht="12.75">
      <c r="C129" s="15"/>
      <c r="D129" s="13"/>
      <c r="E129" s="36"/>
    </row>
    <row r="130" spans="4:5" ht="12.75">
      <c r="D130" s="34"/>
      <c r="E130" s="35"/>
    </row>
    <row r="131" spans="4:5" ht="12.75">
      <c r="D131" s="29"/>
      <c r="E131" s="30"/>
    </row>
    <row r="132" spans="4:5" ht="12.75">
      <c r="D132" s="13"/>
      <c r="E132" s="14"/>
    </row>
    <row r="133" spans="1:5" ht="19.5" customHeight="1">
      <c r="A133" s="40"/>
      <c r="B133" s="5"/>
      <c r="C133" s="5"/>
      <c r="D133" s="5"/>
      <c r="E133" s="25"/>
    </row>
    <row r="134" spans="1:5" ht="15" customHeight="1">
      <c r="A134" s="15"/>
      <c r="D134" s="27"/>
      <c r="E134" s="25"/>
    </row>
    <row r="135" spans="1:5" ht="12.75">
      <c r="A135" s="15"/>
      <c r="B135" s="15"/>
      <c r="D135" s="27"/>
      <c r="E135" s="16"/>
    </row>
    <row r="136" spans="3:5" ht="12.75">
      <c r="C136" s="15"/>
      <c r="D136" s="13"/>
      <c r="E136" s="25"/>
    </row>
    <row r="137" spans="4:5" ht="12.75">
      <c r="D137" s="17"/>
      <c r="E137" s="18"/>
    </row>
    <row r="138" spans="2:5" ht="12.75">
      <c r="B138" s="15"/>
      <c r="D138" s="13"/>
      <c r="E138" s="16"/>
    </row>
    <row r="139" spans="3:5" ht="12.75">
      <c r="C139" s="15"/>
      <c r="D139" s="13"/>
      <c r="E139" s="16"/>
    </row>
    <row r="140" spans="4:5" ht="12.75">
      <c r="D140" s="21"/>
      <c r="E140" s="22"/>
    </row>
    <row r="141" spans="3:5" ht="22.5" customHeight="1">
      <c r="C141" s="15"/>
      <c r="D141" s="13"/>
      <c r="E141" s="23"/>
    </row>
    <row r="142" spans="4:5" ht="12.75">
      <c r="D142" s="13"/>
      <c r="E142" s="22"/>
    </row>
    <row r="143" spans="2:5" ht="12.75">
      <c r="B143" s="15"/>
      <c r="D143" s="19"/>
      <c r="E143" s="25"/>
    </row>
    <row r="144" spans="3:5" ht="12.75">
      <c r="C144" s="15"/>
      <c r="D144" s="19"/>
      <c r="E144" s="26"/>
    </row>
    <row r="145" spans="4:5" ht="12.75">
      <c r="D145" s="21"/>
      <c r="E145" s="18"/>
    </row>
    <row r="146" spans="1:5" ht="13.5" customHeight="1">
      <c r="A146" s="15"/>
      <c r="D146" s="27"/>
      <c r="E146" s="25"/>
    </row>
    <row r="147" spans="2:5" ht="13.5" customHeight="1">
      <c r="B147" s="15"/>
      <c r="D147" s="13"/>
      <c r="E147" s="25"/>
    </row>
    <row r="148" spans="3:5" ht="13.5" customHeight="1">
      <c r="C148" s="15"/>
      <c r="D148" s="13"/>
      <c r="E148" s="16"/>
    </row>
    <row r="149" spans="3:5" ht="12.75">
      <c r="C149" s="15"/>
      <c r="D149" s="21"/>
      <c r="E149" s="18"/>
    </row>
    <row r="150" spans="3:5" ht="12.75">
      <c r="C150" s="15"/>
      <c r="D150" s="13"/>
      <c r="E150" s="16"/>
    </row>
    <row r="151" spans="4:5" ht="12.75">
      <c r="D151" s="34"/>
      <c r="E151" s="35"/>
    </row>
    <row r="152" spans="3:5" ht="12.75">
      <c r="C152" s="15"/>
      <c r="D152" s="19"/>
      <c r="E152" s="36"/>
    </row>
    <row r="153" spans="3:5" ht="12.75">
      <c r="C153" s="15"/>
      <c r="D153" s="21"/>
      <c r="E153" s="22"/>
    </row>
    <row r="154" spans="4:5" ht="12.75">
      <c r="D154" s="34"/>
      <c r="E154" s="41"/>
    </row>
    <row r="155" spans="2:5" ht="12.75">
      <c r="B155" s="15"/>
      <c r="D155" s="29"/>
      <c r="E155" s="39"/>
    </row>
    <row r="156" spans="3:5" ht="12.75">
      <c r="C156" s="15"/>
      <c r="D156" s="29"/>
      <c r="E156" s="16"/>
    </row>
    <row r="157" spans="3:5" ht="12.75">
      <c r="C157" s="15"/>
      <c r="D157" s="21"/>
      <c r="E157" s="22"/>
    </row>
    <row r="158" spans="3:5" ht="12.75">
      <c r="C158" s="15"/>
      <c r="D158" s="21"/>
      <c r="E158" s="22"/>
    </row>
    <row r="159" spans="4:5" ht="12.75">
      <c r="D159" s="13"/>
      <c r="E159" s="14"/>
    </row>
    <row r="160" spans="1:6" s="42" customFormat="1" ht="18" customHeight="1">
      <c r="A160" s="230"/>
      <c r="B160" s="231"/>
      <c r="C160" s="231"/>
      <c r="D160" s="231"/>
      <c r="E160" s="231"/>
      <c r="F160" s="3"/>
    </row>
    <row r="161" spans="1:6" ht="28.5" customHeight="1">
      <c r="A161" s="31"/>
      <c r="B161" s="31"/>
      <c r="C161" s="31"/>
      <c r="D161" s="32"/>
      <c r="E161" s="33"/>
      <c r="F161" s="42"/>
    </row>
    <row r="163" spans="1:5" ht="15.75">
      <c r="A163" s="44"/>
      <c r="B163" s="15"/>
      <c r="C163" s="15"/>
      <c r="D163" s="45"/>
      <c r="E163" s="4"/>
    </row>
    <row r="164" spans="1:5" ht="12.75">
      <c r="A164" s="15"/>
      <c r="B164" s="15"/>
      <c r="C164" s="15"/>
      <c r="D164" s="45"/>
      <c r="E164" s="4"/>
    </row>
    <row r="165" spans="1:5" ht="17.25" customHeight="1">
      <c r="A165" s="15"/>
      <c r="B165" s="15"/>
      <c r="C165" s="15"/>
      <c r="D165" s="45"/>
      <c r="E165" s="4"/>
    </row>
    <row r="166" spans="1:5" ht="13.5" customHeight="1">
      <c r="A166" s="15"/>
      <c r="B166" s="15"/>
      <c r="C166" s="15"/>
      <c r="D166" s="45"/>
      <c r="E166" s="4"/>
    </row>
    <row r="167" spans="1:5" ht="12.75">
      <c r="A167" s="15"/>
      <c r="B167" s="15"/>
      <c r="C167" s="15"/>
      <c r="D167" s="45"/>
      <c r="E167" s="4"/>
    </row>
    <row r="168" spans="1:3" ht="12.75">
      <c r="A168" s="15"/>
      <c r="B168" s="15"/>
      <c r="C168" s="15"/>
    </row>
    <row r="169" spans="1:5" ht="12.75">
      <c r="A169" s="15"/>
      <c r="B169" s="15"/>
      <c r="C169" s="15"/>
      <c r="D169" s="45"/>
      <c r="E169" s="4"/>
    </row>
    <row r="170" spans="1:5" ht="12.75">
      <c r="A170" s="15"/>
      <c r="B170" s="15"/>
      <c r="C170" s="15"/>
      <c r="D170" s="45"/>
      <c r="E170" s="46"/>
    </row>
    <row r="171" spans="1:5" ht="12.75">
      <c r="A171" s="15"/>
      <c r="B171" s="15"/>
      <c r="C171" s="15"/>
      <c r="D171" s="45"/>
      <c r="E171" s="4"/>
    </row>
    <row r="172" spans="1:5" ht="22.5" customHeight="1">
      <c r="A172" s="15"/>
      <c r="B172" s="15"/>
      <c r="C172" s="15"/>
      <c r="D172" s="45"/>
      <c r="E172" s="23"/>
    </row>
    <row r="173" spans="4:5" ht="22.5" customHeight="1">
      <c r="D173" s="21"/>
      <c r="E173" s="24"/>
    </row>
  </sheetData>
  <sheetProtection/>
  <mergeCells count="8">
    <mergeCell ref="A1:H1"/>
    <mergeCell ref="B22:H22"/>
    <mergeCell ref="B24:H24"/>
    <mergeCell ref="B36:H36"/>
    <mergeCell ref="B38:H38"/>
    <mergeCell ref="A160:E160"/>
    <mergeCell ref="B3:H3"/>
    <mergeCell ref="B48:H4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 xml:space="preserve">&amp;C&amp;A&amp;RPredsjednik ŠO 
Lorena Žufić, prof. </oddFooter>
  </headerFooter>
  <rowBreaks count="3" manualBreakCount="3">
    <brk id="22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5"/>
  <sheetViews>
    <sheetView tabSelected="1" workbookViewId="0" topLeftCell="A1">
      <pane ySplit="3" topLeftCell="A136" activePane="bottomLeft" state="frozen"/>
      <selection pane="topLeft" activeCell="A1" sqref="A1"/>
      <selection pane="bottomLeft" activeCell="C198" sqref="C198"/>
    </sheetView>
  </sheetViews>
  <sheetFormatPr defaultColWidth="11.421875" defaultRowHeight="12.75"/>
  <cols>
    <col min="1" max="1" width="10.140625" style="61" customWidth="1"/>
    <col min="2" max="2" width="38.421875" style="62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232" t="s">
        <v>17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.75" customHeight="1">
      <c r="A2" s="75"/>
      <c r="B2" s="79"/>
      <c r="C2" s="79"/>
      <c r="D2" s="79"/>
      <c r="E2" s="79"/>
      <c r="F2" s="79"/>
      <c r="G2" s="79"/>
      <c r="H2" s="79"/>
      <c r="I2" s="79"/>
      <c r="J2" s="79"/>
    </row>
    <row r="3" spans="1:10" s="4" customFormat="1" ht="38.25">
      <c r="A3" s="195" t="s">
        <v>18</v>
      </c>
      <c r="B3" s="196" t="s">
        <v>19</v>
      </c>
      <c r="C3" s="195" t="s">
        <v>119</v>
      </c>
      <c r="D3" s="195" t="s">
        <v>47</v>
      </c>
      <c r="E3" s="195" t="s">
        <v>48</v>
      </c>
      <c r="F3" s="195" t="s">
        <v>11</v>
      </c>
      <c r="G3" s="195" t="s">
        <v>13</v>
      </c>
      <c r="H3" s="195" t="s">
        <v>20</v>
      </c>
      <c r="I3" s="195" t="s">
        <v>12</v>
      </c>
      <c r="J3" s="195" t="s">
        <v>15</v>
      </c>
    </row>
    <row r="4" spans="1:10" ht="12.75">
      <c r="A4" s="92"/>
      <c r="B4" s="81"/>
      <c r="C4" s="82"/>
      <c r="D4" s="82"/>
      <c r="E4" s="82"/>
      <c r="F4" s="82"/>
      <c r="G4" s="82"/>
      <c r="H4" s="82"/>
      <c r="I4" s="82"/>
      <c r="J4" s="82"/>
    </row>
    <row r="5" spans="1:10" s="4" customFormat="1" ht="12.75">
      <c r="A5" s="93"/>
      <c r="B5" s="84" t="s">
        <v>97</v>
      </c>
      <c r="C5" s="116">
        <f>C7+C18+C70+C131</f>
        <v>5465048.39</v>
      </c>
      <c r="D5" s="116">
        <f aca="true" t="shared" si="0" ref="D5:J5">D7+D18+D70+D131</f>
        <v>4734000</v>
      </c>
      <c r="E5" s="116">
        <f t="shared" si="0"/>
        <v>580052.3899999999</v>
      </c>
      <c r="F5" s="116">
        <f t="shared" si="0"/>
        <v>32396</v>
      </c>
      <c r="G5" s="116">
        <f t="shared" si="0"/>
        <v>76500</v>
      </c>
      <c r="H5" s="116">
        <f t="shared" si="0"/>
        <v>0</v>
      </c>
      <c r="I5" s="116">
        <f t="shared" si="0"/>
        <v>42100</v>
      </c>
      <c r="J5" s="116">
        <f t="shared" si="0"/>
        <v>0</v>
      </c>
    </row>
    <row r="6" spans="1:10" ht="12.75" customHeight="1">
      <c r="A6" s="91"/>
      <c r="B6" s="86"/>
      <c r="C6" s="87"/>
      <c r="D6" s="87"/>
      <c r="E6" s="87"/>
      <c r="F6" s="87"/>
      <c r="G6" s="87"/>
      <c r="H6" s="87"/>
      <c r="I6" s="87"/>
      <c r="J6" s="87"/>
    </row>
    <row r="7" spans="1:10" s="4" customFormat="1" ht="13.5" thickBot="1">
      <c r="A7" s="186">
        <v>1101</v>
      </c>
      <c r="B7" s="187" t="s">
        <v>49</v>
      </c>
      <c r="C7" s="188">
        <f>C9</f>
        <v>4725000</v>
      </c>
      <c r="D7" s="188">
        <f aca="true" t="shared" si="1" ref="D7:J7">D8</f>
        <v>4725000</v>
      </c>
      <c r="E7" s="188">
        <f t="shared" si="1"/>
        <v>0</v>
      </c>
      <c r="F7" s="188">
        <f t="shared" si="1"/>
        <v>0</v>
      </c>
      <c r="G7" s="188">
        <f t="shared" si="1"/>
        <v>0</v>
      </c>
      <c r="H7" s="188">
        <f t="shared" si="1"/>
        <v>0</v>
      </c>
      <c r="I7" s="188">
        <f t="shared" si="1"/>
        <v>0</v>
      </c>
      <c r="J7" s="188">
        <f t="shared" si="1"/>
        <v>0</v>
      </c>
    </row>
    <row r="8" spans="1:10" s="4" customFormat="1" ht="12.75" customHeight="1">
      <c r="A8" s="117" t="s">
        <v>50</v>
      </c>
      <c r="B8" s="118" t="s">
        <v>51</v>
      </c>
      <c r="C8" s="116">
        <f>C10</f>
        <v>4725000</v>
      </c>
      <c r="D8" s="116">
        <f aca="true" t="shared" si="2" ref="D8:J8">D10</f>
        <v>4725000</v>
      </c>
      <c r="E8" s="116">
        <f t="shared" si="2"/>
        <v>0</v>
      </c>
      <c r="F8" s="116">
        <f t="shared" si="2"/>
        <v>0</v>
      </c>
      <c r="G8" s="116">
        <f t="shared" si="2"/>
        <v>0</v>
      </c>
      <c r="H8" s="116">
        <f t="shared" si="2"/>
        <v>0</v>
      </c>
      <c r="I8" s="116">
        <f t="shared" si="2"/>
        <v>0</v>
      </c>
      <c r="J8" s="116">
        <f t="shared" si="2"/>
        <v>0</v>
      </c>
    </row>
    <row r="9" spans="1:10" s="103" customFormat="1" ht="15.75" customHeight="1">
      <c r="A9" s="100" t="s">
        <v>62</v>
      </c>
      <c r="B9" s="101" t="s">
        <v>102</v>
      </c>
      <c r="C9" s="102">
        <f>C10</f>
        <v>4725000</v>
      </c>
      <c r="D9" s="102">
        <f aca="true" t="shared" si="3" ref="D9:J9">D10</f>
        <v>4725000</v>
      </c>
      <c r="E9" s="102">
        <f t="shared" si="3"/>
        <v>0</v>
      </c>
      <c r="F9" s="102">
        <f t="shared" si="3"/>
        <v>0</v>
      </c>
      <c r="G9" s="102">
        <f t="shared" si="3"/>
        <v>0</v>
      </c>
      <c r="H9" s="102">
        <f t="shared" si="3"/>
        <v>0</v>
      </c>
      <c r="I9" s="102">
        <f t="shared" si="3"/>
        <v>0</v>
      </c>
      <c r="J9" s="102">
        <f t="shared" si="3"/>
        <v>0</v>
      </c>
    </row>
    <row r="10" spans="1:10" s="4" customFormat="1" ht="12.75">
      <c r="A10" s="91">
        <v>3</v>
      </c>
      <c r="B10" s="89" t="s">
        <v>45</v>
      </c>
      <c r="C10" s="98">
        <f>C11+C15</f>
        <v>4725000</v>
      </c>
      <c r="D10" s="98">
        <f aca="true" t="shared" si="4" ref="D10:J10">D11+D15</f>
        <v>4725000</v>
      </c>
      <c r="E10" s="98">
        <f t="shared" si="4"/>
        <v>0</v>
      </c>
      <c r="F10" s="98">
        <f t="shared" si="4"/>
        <v>0</v>
      </c>
      <c r="G10" s="98">
        <f t="shared" si="4"/>
        <v>0</v>
      </c>
      <c r="H10" s="98">
        <f t="shared" si="4"/>
        <v>0</v>
      </c>
      <c r="I10" s="98">
        <f t="shared" si="4"/>
        <v>0</v>
      </c>
      <c r="J10" s="98">
        <f t="shared" si="4"/>
        <v>0</v>
      </c>
    </row>
    <row r="11" spans="1:10" s="4" customFormat="1" ht="12.75">
      <c r="A11" s="91">
        <v>31</v>
      </c>
      <c r="B11" s="89" t="s">
        <v>21</v>
      </c>
      <c r="C11" s="98">
        <f>C12+C13+C14</f>
        <v>4725000</v>
      </c>
      <c r="D11" s="98">
        <f aca="true" t="shared" si="5" ref="D11:J11">D12+D13+D14</f>
        <v>4725000</v>
      </c>
      <c r="E11" s="98">
        <f t="shared" si="5"/>
        <v>0</v>
      </c>
      <c r="F11" s="98">
        <f t="shared" si="5"/>
        <v>0</v>
      </c>
      <c r="G11" s="98">
        <f t="shared" si="5"/>
        <v>0</v>
      </c>
      <c r="H11" s="98">
        <f t="shared" si="5"/>
        <v>0</v>
      </c>
      <c r="I11" s="98">
        <f t="shared" si="5"/>
        <v>0</v>
      </c>
      <c r="J11" s="98">
        <f t="shared" si="5"/>
        <v>0</v>
      </c>
    </row>
    <row r="12" spans="1:10" ht="12.75">
      <c r="A12" s="85">
        <v>311</v>
      </c>
      <c r="B12" s="86" t="s">
        <v>22</v>
      </c>
      <c r="C12" s="99">
        <v>3950000</v>
      </c>
      <c r="D12" s="99">
        <f>C12</f>
        <v>3950000</v>
      </c>
      <c r="E12" s="99"/>
      <c r="F12" s="99"/>
      <c r="G12" s="99"/>
      <c r="H12" s="99"/>
      <c r="I12" s="99"/>
      <c r="J12" s="99"/>
    </row>
    <row r="13" spans="1:10" ht="12.75">
      <c r="A13" s="85">
        <v>312</v>
      </c>
      <c r="B13" s="86" t="s">
        <v>23</v>
      </c>
      <c r="C13" s="99">
        <v>120000</v>
      </c>
      <c r="D13" s="99">
        <f>C13</f>
        <v>120000</v>
      </c>
      <c r="E13" s="99"/>
      <c r="F13" s="99"/>
      <c r="G13" s="99"/>
      <c r="H13" s="99"/>
      <c r="I13" s="99"/>
      <c r="J13" s="99"/>
    </row>
    <row r="14" spans="1:10" ht="12.75">
      <c r="A14" s="85">
        <v>313</v>
      </c>
      <c r="B14" s="86" t="s">
        <v>24</v>
      </c>
      <c r="C14" s="99">
        <v>655000</v>
      </c>
      <c r="D14" s="99">
        <f>C14</f>
        <v>655000</v>
      </c>
      <c r="E14" s="99"/>
      <c r="F14" s="99"/>
      <c r="G14" s="99"/>
      <c r="H14" s="99"/>
      <c r="I14" s="99"/>
      <c r="J14" s="99"/>
    </row>
    <row r="15" spans="1:10" s="4" customFormat="1" ht="12.75">
      <c r="A15" s="91">
        <v>32</v>
      </c>
      <c r="B15" s="89" t="s">
        <v>25</v>
      </c>
      <c r="C15" s="98">
        <f>C16</f>
        <v>0</v>
      </c>
      <c r="D15" s="98">
        <f aca="true" t="shared" si="6" ref="D15:J15">D16</f>
        <v>0</v>
      </c>
      <c r="E15" s="98">
        <f t="shared" si="6"/>
        <v>0</v>
      </c>
      <c r="F15" s="98">
        <f t="shared" si="6"/>
        <v>0</v>
      </c>
      <c r="G15" s="98">
        <f t="shared" si="6"/>
        <v>0</v>
      </c>
      <c r="H15" s="98">
        <f t="shared" si="6"/>
        <v>0</v>
      </c>
      <c r="I15" s="98">
        <f t="shared" si="6"/>
        <v>0</v>
      </c>
      <c r="J15" s="98">
        <f t="shared" si="6"/>
        <v>0</v>
      </c>
    </row>
    <row r="16" spans="1:10" ht="12.75">
      <c r="A16" s="85">
        <v>329</v>
      </c>
      <c r="B16" s="86" t="s">
        <v>52</v>
      </c>
      <c r="C16" s="99">
        <v>0</v>
      </c>
      <c r="D16" s="99">
        <f>C16</f>
        <v>0</v>
      </c>
      <c r="E16" s="99"/>
      <c r="F16" s="99"/>
      <c r="G16" s="99"/>
      <c r="H16" s="99"/>
      <c r="I16" s="99"/>
      <c r="J16" s="99"/>
    </row>
    <row r="17" spans="1:10" ht="12.75">
      <c r="A17" s="85"/>
      <c r="B17" s="86"/>
      <c r="C17" s="99"/>
      <c r="D17" s="99"/>
      <c r="E17" s="99"/>
      <c r="F17" s="99"/>
      <c r="G17" s="99"/>
      <c r="H17" s="99"/>
      <c r="I17" s="99"/>
      <c r="J17" s="99"/>
    </row>
    <row r="18" spans="1:10" s="114" customFormat="1" ht="26.25" thickBot="1">
      <c r="A18" s="186">
        <v>2201</v>
      </c>
      <c r="B18" s="187" t="s">
        <v>53</v>
      </c>
      <c r="C18" s="188">
        <f>C19+C30+C41</f>
        <v>467206.58999999997</v>
      </c>
      <c r="D18" s="188">
        <f aca="true" t="shared" si="7" ref="D18:J18">D19+D30+D41</f>
        <v>0</v>
      </c>
      <c r="E18" s="188">
        <f t="shared" si="7"/>
        <v>394210.58999999997</v>
      </c>
      <c r="F18" s="188">
        <f t="shared" si="7"/>
        <v>30896</v>
      </c>
      <c r="G18" s="188">
        <f t="shared" si="7"/>
        <v>0</v>
      </c>
      <c r="H18" s="188">
        <f t="shared" si="7"/>
        <v>0</v>
      </c>
      <c r="I18" s="188">
        <f t="shared" si="7"/>
        <v>42100</v>
      </c>
      <c r="J18" s="188">
        <f t="shared" si="7"/>
        <v>0</v>
      </c>
    </row>
    <row r="19" spans="1:10" s="4" customFormat="1" ht="12.75" customHeight="1">
      <c r="A19" s="117" t="s">
        <v>54</v>
      </c>
      <c r="B19" s="118" t="s">
        <v>55</v>
      </c>
      <c r="C19" s="116">
        <f>C21</f>
        <v>204740.88</v>
      </c>
      <c r="D19" s="116">
        <f aca="true" t="shared" si="8" ref="D19:J19">D21</f>
        <v>0</v>
      </c>
      <c r="E19" s="116">
        <f t="shared" si="8"/>
        <v>204740.88</v>
      </c>
      <c r="F19" s="116">
        <f t="shared" si="8"/>
        <v>0</v>
      </c>
      <c r="G19" s="116">
        <f t="shared" si="8"/>
        <v>0</v>
      </c>
      <c r="H19" s="116">
        <f t="shared" si="8"/>
        <v>0</v>
      </c>
      <c r="I19" s="116">
        <f t="shared" si="8"/>
        <v>0</v>
      </c>
      <c r="J19" s="116">
        <f t="shared" si="8"/>
        <v>0</v>
      </c>
    </row>
    <row r="20" spans="1:10" s="103" customFormat="1" ht="15.75" customHeight="1">
      <c r="A20" s="100" t="s">
        <v>62</v>
      </c>
      <c r="B20" s="101" t="s">
        <v>101</v>
      </c>
      <c r="C20" s="102">
        <f>C21</f>
        <v>204740.88</v>
      </c>
      <c r="D20" s="102">
        <f aca="true" t="shared" si="9" ref="D20:J20">D21</f>
        <v>0</v>
      </c>
      <c r="E20" s="102">
        <f t="shared" si="9"/>
        <v>204740.88</v>
      </c>
      <c r="F20" s="102">
        <f t="shared" si="9"/>
        <v>0</v>
      </c>
      <c r="G20" s="102">
        <f t="shared" si="9"/>
        <v>0</v>
      </c>
      <c r="H20" s="102">
        <f t="shared" si="9"/>
        <v>0</v>
      </c>
      <c r="I20" s="102">
        <f t="shared" si="9"/>
        <v>0</v>
      </c>
      <c r="J20" s="102">
        <f t="shared" si="9"/>
        <v>0</v>
      </c>
    </row>
    <row r="21" spans="1:10" s="4" customFormat="1" ht="12.75">
      <c r="A21" s="91">
        <v>3</v>
      </c>
      <c r="B21" s="89" t="s">
        <v>45</v>
      </c>
      <c r="C21" s="98">
        <f aca="true" t="shared" si="10" ref="C21:J21">C22+C27</f>
        <v>204740.88</v>
      </c>
      <c r="D21" s="98">
        <f t="shared" si="10"/>
        <v>0</v>
      </c>
      <c r="E21" s="98">
        <f t="shared" si="10"/>
        <v>204740.88</v>
      </c>
      <c r="F21" s="98">
        <f t="shared" si="10"/>
        <v>0</v>
      </c>
      <c r="G21" s="98">
        <f t="shared" si="10"/>
        <v>0</v>
      </c>
      <c r="H21" s="98">
        <f t="shared" si="10"/>
        <v>0</v>
      </c>
      <c r="I21" s="98">
        <f t="shared" si="10"/>
        <v>0</v>
      </c>
      <c r="J21" s="98">
        <f t="shared" si="10"/>
        <v>0</v>
      </c>
    </row>
    <row r="22" spans="1:10" s="4" customFormat="1" ht="12.75">
      <c r="A22" s="91">
        <v>32</v>
      </c>
      <c r="B22" s="89" t="s">
        <v>25</v>
      </c>
      <c r="C22" s="98">
        <f>C23+C24+C25+C26</f>
        <v>196240.88</v>
      </c>
      <c r="D22" s="98">
        <f>D23+D24+D25</f>
        <v>0</v>
      </c>
      <c r="E22" s="98">
        <f>E23+E24+E25+E26</f>
        <v>196240.88</v>
      </c>
      <c r="F22" s="98">
        <f>F23+F24+F25</f>
        <v>0</v>
      </c>
      <c r="G22" s="98">
        <f>G23+G24+G25</f>
        <v>0</v>
      </c>
      <c r="H22" s="98">
        <f>H23+H24+H25</f>
        <v>0</v>
      </c>
      <c r="I22" s="98">
        <f>I23+I24+I25</f>
        <v>0</v>
      </c>
      <c r="J22" s="98">
        <f>J23+J24+J25</f>
        <v>0</v>
      </c>
    </row>
    <row r="23" spans="1:10" ht="12.75">
      <c r="A23" s="85">
        <v>321</v>
      </c>
      <c r="B23" s="86" t="s">
        <v>26</v>
      </c>
      <c r="C23" s="99">
        <v>27000</v>
      </c>
      <c r="D23" s="99">
        <v>0</v>
      </c>
      <c r="E23" s="99">
        <f>C23</f>
        <v>27000</v>
      </c>
      <c r="F23" s="99"/>
      <c r="G23" s="99"/>
      <c r="H23" s="99"/>
      <c r="I23" s="99"/>
      <c r="J23" s="99"/>
    </row>
    <row r="24" spans="1:10" ht="12.75">
      <c r="A24" s="85">
        <v>322</v>
      </c>
      <c r="B24" s="86" t="s">
        <v>27</v>
      </c>
      <c r="C24" s="99">
        <v>65800</v>
      </c>
      <c r="D24" s="99">
        <v>0</v>
      </c>
      <c r="E24" s="99">
        <f>C24</f>
        <v>65800</v>
      </c>
      <c r="F24" s="99"/>
      <c r="G24" s="99"/>
      <c r="H24" s="99"/>
      <c r="I24" s="99"/>
      <c r="J24" s="99"/>
    </row>
    <row r="25" spans="1:10" ht="12.75">
      <c r="A25" s="85">
        <v>323</v>
      </c>
      <c r="B25" s="86" t="s">
        <v>28</v>
      </c>
      <c r="C25" s="99">
        <v>89000</v>
      </c>
      <c r="D25" s="99">
        <v>0</v>
      </c>
      <c r="E25" s="99">
        <f>C25</f>
        <v>89000</v>
      </c>
      <c r="F25" s="99"/>
      <c r="G25" s="99"/>
      <c r="H25" s="99"/>
      <c r="I25" s="99"/>
      <c r="J25" s="99"/>
    </row>
    <row r="26" spans="1:10" ht="12.75">
      <c r="A26" s="85">
        <v>329</v>
      </c>
      <c r="B26" s="86" t="s">
        <v>56</v>
      </c>
      <c r="C26" s="99">
        <v>14440.88</v>
      </c>
      <c r="D26" s="99">
        <v>0</v>
      </c>
      <c r="E26" s="99">
        <f>C26</f>
        <v>14440.88</v>
      </c>
      <c r="F26" s="99"/>
      <c r="G26" s="99"/>
      <c r="H26" s="99"/>
      <c r="I26" s="99"/>
      <c r="J26" s="99"/>
    </row>
    <row r="27" spans="1:10" s="4" customFormat="1" ht="12.75">
      <c r="A27" s="91">
        <v>34</v>
      </c>
      <c r="B27" s="89" t="s">
        <v>57</v>
      </c>
      <c r="C27" s="98">
        <f aca="true" t="shared" si="11" ref="C27:J27">C28</f>
        <v>8500</v>
      </c>
      <c r="D27" s="98">
        <f t="shared" si="11"/>
        <v>0</v>
      </c>
      <c r="E27" s="98">
        <f t="shared" si="11"/>
        <v>8500</v>
      </c>
      <c r="F27" s="98">
        <f t="shared" si="11"/>
        <v>0</v>
      </c>
      <c r="G27" s="98">
        <f t="shared" si="11"/>
        <v>0</v>
      </c>
      <c r="H27" s="98">
        <f t="shared" si="11"/>
        <v>0</v>
      </c>
      <c r="I27" s="98">
        <f t="shared" si="11"/>
        <v>0</v>
      </c>
      <c r="J27" s="98">
        <f t="shared" si="11"/>
        <v>0</v>
      </c>
    </row>
    <row r="28" spans="1:10" ht="12.75">
      <c r="A28" s="85">
        <v>343</v>
      </c>
      <c r="B28" s="86" t="s">
        <v>30</v>
      </c>
      <c r="C28" s="99">
        <v>8500</v>
      </c>
      <c r="D28" s="99">
        <v>0</v>
      </c>
      <c r="E28" s="99">
        <f>C28</f>
        <v>8500</v>
      </c>
      <c r="F28" s="99"/>
      <c r="G28" s="99"/>
      <c r="H28" s="99"/>
      <c r="I28" s="99"/>
      <c r="J28" s="99"/>
    </row>
    <row r="29" spans="1:10" ht="12.75">
      <c r="A29" s="85"/>
      <c r="B29" s="86"/>
      <c r="C29" s="99"/>
      <c r="D29" s="99"/>
      <c r="E29" s="99"/>
      <c r="F29" s="99"/>
      <c r="G29" s="99"/>
      <c r="H29" s="99"/>
      <c r="I29" s="99"/>
      <c r="J29" s="99"/>
    </row>
    <row r="30" spans="1:10" s="4" customFormat="1" ht="12.75" customHeight="1">
      <c r="A30" s="88" t="s">
        <v>58</v>
      </c>
      <c r="B30" s="89" t="s">
        <v>59</v>
      </c>
      <c r="C30" s="98">
        <f>C32</f>
        <v>189469.71</v>
      </c>
      <c r="D30" s="98">
        <f aca="true" t="shared" si="12" ref="D30:J30">D32</f>
        <v>0</v>
      </c>
      <c r="E30" s="98">
        <f t="shared" si="12"/>
        <v>189469.71</v>
      </c>
      <c r="F30" s="98">
        <f t="shared" si="12"/>
        <v>0</v>
      </c>
      <c r="G30" s="98">
        <f t="shared" si="12"/>
        <v>0</v>
      </c>
      <c r="H30" s="98">
        <f t="shared" si="12"/>
        <v>0</v>
      </c>
      <c r="I30" s="98">
        <f t="shared" si="12"/>
        <v>0</v>
      </c>
      <c r="J30" s="98">
        <f t="shared" si="12"/>
        <v>0</v>
      </c>
    </row>
    <row r="31" spans="1:10" s="103" customFormat="1" ht="15.75" customHeight="1">
      <c r="A31" s="100" t="s">
        <v>64</v>
      </c>
      <c r="B31" s="101" t="s">
        <v>65</v>
      </c>
      <c r="C31" s="102">
        <f>C32</f>
        <v>189469.71</v>
      </c>
      <c r="D31" s="102">
        <f aca="true" t="shared" si="13" ref="D31:J31">D32</f>
        <v>0</v>
      </c>
      <c r="E31" s="102">
        <f t="shared" si="13"/>
        <v>189469.71</v>
      </c>
      <c r="F31" s="102">
        <f t="shared" si="13"/>
        <v>0</v>
      </c>
      <c r="G31" s="102">
        <f t="shared" si="13"/>
        <v>0</v>
      </c>
      <c r="H31" s="102">
        <f t="shared" si="13"/>
        <v>0</v>
      </c>
      <c r="I31" s="102">
        <f t="shared" si="13"/>
        <v>0</v>
      </c>
      <c r="J31" s="102">
        <f t="shared" si="13"/>
        <v>0</v>
      </c>
    </row>
    <row r="32" spans="1:10" s="4" customFormat="1" ht="12.75">
      <c r="A32" s="91">
        <v>3</v>
      </c>
      <c r="B32" s="89" t="s">
        <v>45</v>
      </c>
      <c r="C32" s="98">
        <f aca="true" t="shared" si="14" ref="C32:J32">C33+C38</f>
        <v>189469.71</v>
      </c>
      <c r="D32" s="98">
        <f t="shared" si="14"/>
        <v>0</v>
      </c>
      <c r="E32" s="98">
        <f t="shared" si="14"/>
        <v>189469.71</v>
      </c>
      <c r="F32" s="98">
        <f t="shared" si="14"/>
        <v>0</v>
      </c>
      <c r="G32" s="98">
        <f t="shared" si="14"/>
        <v>0</v>
      </c>
      <c r="H32" s="98">
        <f t="shared" si="14"/>
        <v>0</v>
      </c>
      <c r="I32" s="98">
        <f t="shared" si="14"/>
        <v>0</v>
      </c>
      <c r="J32" s="98">
        <f t="shared" si="14"/>
        <v>0</v>
      </c>
    </row>
    <row r="33" spans="1:10" s="4" customFormat="1" ht="12.75">
      <c r="A33" s="91">
        <v>32</v>
      </c>
      <c r="B33" s="89" t="s">
        <v>25</v>
      </c>
      <c r="C33" s="98">
        <f>C34+C35+C36+C37</f>
        <v>189469.71</v>
      </c>
      <c r="D33" s="98">
        <f>D34+D35+D36</f>
        <v>0</v>
      </c>
      <c r="E33" s="98">
        <f>E34+E35+E36+E37</f>
        <v>189469.71</v>
      </c>
      <c r="F33" s="98">
        <f>F34+F35+F36</f>
        <v>0</v>
      </c>
      <c r="G33" s="98">
        <f>G34+G35+G36</f>
        <v>0</v>
      </c>
      <c r="H33" s="98">
        <f>H34+H35+H36</f>
        <v>0</v>
      </c>
      <c r="I33" s="98">
        <f>I34+I35+I36</f>
        <v>0</v>
      </c>
      <c r="J33" s="98">
        <f>J34+J35+J36</f>
        <v>0</v>
      </c>
    </row>
    <row r="34" spans="1:10" ht="12.75">
      <c r="A34" s="85">
        <v>321</v>
      </c>
      <c r="B34" s="86" t="s">
        <v>26</v>
      </c>
      <c r="C34" s="99">
        <v>66878</v>
      </c>
      <c r="D34" s="99">
        <v>0</v>
      </c>
      <c r="E34" s="99">
        <f>C34</f>
        <v>66878</v>
      </c>
      <c r="F34" s="99"/>
      <c r="G34" s="99"/>
      <c r="H34" s="99"/>
      <c r="I34" s="99"/>
      <c r="J34" s="99"/>
    </row>
    <row r="35" spans="1:10" ht="12.75">
      <c r="A35" s="85">
        <v>322</v>
      </c>
      <c r="B35" s="86" t="s">
        <v>27</v>
      </c>
      <c r="C35" s="99">
        <v>25000</v>
      </c>
      <c r="D35" s="99">
        <v>0</v>
      </c>
      <c r="E35" s="99">
        <f>C35</f>
        <v>25000</v>
      </c>
      <c r="F35" s="99"/>
      <c r="G35" s="99"/>
      <c r="H35" s="99"/>
      <c r="I35" s="99"/>
      <c r="J35" s="99"/>
    </row>
    <row r="36" spans="1:10" ht="12.75">
      <c r="A36" s="85">
        <v>323</v>
      </c>
      <c r="B36" s="86" t="s">
        <v>28</v>
      </c>
      <c r="C36" s="99">
        <v>90500</v>
      </c>
      <c r="D36" s="99">
        <v>0</v>
      </c>
      <c r="E36" s="99">
        <f>C36</f>
        <v>90500</v>
      </c>
      <c r="F36" s="99"/>
      <c r="G36" s="99"/>
      <c r="H36" s="99"/>
      <c r="I36" s="99"/>
      <c r="J36" s="99"/>
    </row>
    <row r="37" spans="1:10" ht="12.75">
      <c r="A37" s="85">
        <v>329</v>
      </c>
      <c r="B37" s="86" t="s">
        <v>56</v>
      </c>
      <c r="C37" s="99">
        <v>7091.71</v>
      </c>
      <c r="D37" s="99"/>
      <c r="E37" s="99">
        <f>C37</f>
        <v>7091.71</v>
      </c>
      <c r="F37" s="99"/>
      <c r="G37" s="99"/>
      <c r="H37" s="99"/>
      <c r="I37" s="99"/>
      <c r="J37" s="99"/>
    </row>
    <row r="38" spans="1:10" s="4" customFormat="1" ht="12.75">
      <c r="A38" s="91">
        <v>34</v>
      </c>
      <c r="B38" s="89" t="s">
        <v>57</v>
      </c>
      <c r="C38" s="98">
        <f aca="true" t="shared" si="15" ref="C38:J38">C39</f>
        <v>0</v>
      </c>
      <c r="D38" s="98">
        <f t="shared" si="15"/>
        <v>0</v>
      </c>
      <c r="E38" s="98">
        <f t="shared" si="15"/>
        <v>0</v>
      </c>
      <c r="F38" s="98">
        <f t="shared" si="15"/>
        <v>0</v>
      </c>
      <c r="G38" s="98">
        <f t="shared" si="15"/>
        <v>0</v>
      </c>
      <c r="H38" s="98">
        <f t="shared" si="15"/>
        <v>0</v>
      </c>
      <c r="I38" s="98">
        <f t="shared" si="15"/>
        <v>0</v>
      </c>
      <c r="J38" s="98">
        <f t="shared" si="15"/>
        <v>0</v>
      </c>
    </row>
    <row r="39" spans="1:10" ht="12.75">
      <c r="A39" s="85">
        <v>343</v>
      </c>
      <c r="B39" s="86" t="s">
        <v>30</v>
      </c>
      <c r="C39" s="99">
        <v>0</v>
      </c>
      <c r="D39" s="99">
        <v>0</v>
      </c>
      <c r="E39" s="99">
        <f>C39</f>
        <v>0</v>
      </c>
      <c r="F39" s="99"/>
      <c r="G39" s="99"/>
      <c r="H39" s="99"/>
      <c r="I39" s="99"/>
      <c r="J39" s="99"/>
    </row>
    <row r="40" spans="1:10" ht="12.75">
      <c r="A40" s="85"/>
      <c r="B40" s="86"/>
      <c r="C40" s="99"/>
      <c r="D40" s="99"/>
      <c r="E40" s="99"/>
      <c r="F40" s="99"/>
      <c r="G40" s="99"/>
      <c r="H40" s="99"/>
      <c r="I40" s="99"/>
      <c r="J40" s="99"/>
    </row>
    <row r="41" spans="1:10" s="4" customFormat="1" ht="12.75" customHeight="1">
      <c r="A41" s="88" t="s">
        <v>60</v>
      </c>
      <c r="B41" s="89" t="s">
        <v>61</v>
      </c>
      <c r="C41" s="98">
        <f>C42+C56</f>
        <v>72996</v>
      </c>
      <c r="D41" s="98">
        <f aca="true" t="shared" si="16" ref="D41:J41">D42+D56</f>
        <v>0</v>
      </c>
      <c r="E41" s="98">
        <f t="shared" si="16"/>
        <v>0</v>
      </c>
      <c r="F41" s="98">
        <f t="shared" si="16"/>
        <v>30896</v>
      </c>
      <c r="G41" s="98">
        <f t="shared" si="16"/>
        <v>0</v>
      </c>
      <c r="H41" s="98">
        <f t="shared" si="16"/>
        <v>0</v>
      </c>
      <c r="I41" s="98">
        <f t="shared" si="16"/>
        <v>42100</v>
      </c>
      <c r="J41" s="98">
        <f t="shared" si="16"/>
        <v>0</v>
      </c>
    </row>
    <row r="42" spans="1:10" s="103" customFormat="1" ht="12.75" customHeight="1">
      <c r="A42" s="100" t="s">
        <v>62</v>
      </c>
      <c r="B42" s="101" t="s">
        <v>63</v>
      </c>
      <c r="C42" s="102">
        <f>C43+C51</f>
        <v>30896</v>
      </c>
      <c r="D42" s="102">
        <f aca="true" t="shared" si="17" ref="D42:J42">D43+D51</f>
        <v>0</v>
      </c>
      <c r="E42" s="102">
        <f t="shared" si="17"/>
        <v>0</v>
      </c>
      <c r="F42" s="102">
        <f t="shared" si="17"/>
        <v>30896</v>
      </c>
      <c r="G42" s="102">
        <f t="shared" si="17"/>
        <v>0</v>
      </c>
      <c r="H42" s="102">
        <f t="shared" si="17"/>
        <v>0</v>
      </c>
      <c r="I42" s="102">
        <f t="shared" si="17"/>
        <v>0</v>
      </c>
      <c r="J42" s="102">
        <f t="shared" si="17"/>
        <v>0</v>
      </c>
    </row>
    <row r="43" spans="1:10" s="4" customFormat="1" ht="12.75">
      <c r="A43" s="91">
        <v>3</v>
      </c>
      <c r="B43" s="89" t="s">
        <v>45</v>
      </c>
      <c r="C43" s="98">
        <f aca="true" t="shared" si="18" ref="C43:J43">C44+C49</f>
        <v>11500</v>
      </c>
      <c r="D43" s="98">
        <f t="shared" si="18"/>
        <v>0</v>
      </c>
      <c r="E43" s="98">
        <f t="shared" si="18"/>
        <v>0</v>
      </c>
      <c r="F43" s="98">
        <f t="shared" si="18"/>
        <v>11500</v>
      </c>
      <c r="G43" s="98">
        <f t="shared" si="18"/>
        <v>0</v>
      </c>
      <c r="H43" s="98">
        <f t="shared" si="18"/>
        <v>0</v>
      </c>
      <c r="I43" s="98">
        <f t="shared" si="18"/>
        <v>0</v>
      </c>
      <c r="J43" s="98">
        <f t="shared" si="18"/>
        <v>0</v>
      </c>
    </row>
    <row r="44" spans="1:10" s="4" customFormat="1" ht="12.75">
      <c r="A44" s="91">
        <v>32</v>
      </c>
      <c r="B44" s="89" t="s">
        <v>25</v>
      </c>
      <c r="C44" s="98">
        <f>C45+C46+C47+C48</f>
        <v>11500</v>
      </c>
      <c r="D44" s="98">
        <f>D45+D46+D47</f>
        <v>0</v>
      </c>
      <c r="E44" s="98">
        <f>E45+E46+E47+E48</f>
        <v>0</v>
      </c>
      <c r="F44" s="98">
        <f>F45+F46+F47+F48</f>
        <v>11500</v>
      </c>
      <c r="G44" s="98">
        <f>G45+G46+G47</f>
        <v>0</v>
      </c>
      <c r="H44" s="98">
        <f>H45+H46+H47</f>
        <v>0</v>
      </c>
      <c r="I44" s="98">
        <f>I45+I46+I47</f>
        <v>0</v>
      </c>
      <c r="J44" s="98">
        <f>J45+J46+J47</f>
        <v>0</v>
      </c>
    </row>
    <row r="45" spans="1:10" ht="12.75">
      <c r="A45" s="85">
        <v>321</v>
      </c>
      <c r="B45" s="86" t="s">
        <v>26</v>
      </c>
      <c r="C45" s="99">
        <v>1000</v>
      </c>
      <c r="D45" s="99"/>
      <c r="E45" s="99"/>
      <c r="F45" s="99">
        <f>C45</f>
        <v>1000</v>
      </c>
      <c r="G45" s="99"/>
      <c r="H45" s="99"/>
      <c r="I45" s="99"/>
      <c r="J45" s="99"/>
    </row>
    <row r="46" spans="1:10" ht="12.75">
      <c r="A46" s="85">
        <v>322</v>
      </c>
      <c r="B46" s="86" t="s">
        <v>27</v>
      </c>
      <c r="C46" s="99">
        <v>8500</v>
      </c>
      <c r="D46" s="99"/>
      <c r="E46" s="99"/>
      <c r="F46" s="99">
        <f>C46</f>
        <v>8500</v>
      </c>
      <c r="G46" s="99"/>
      <c r="H46" s="99"/>
      <c r="I46" s="99"/>
      <c r="J46" s="99"/>
    </row>
    <row r="47" spans="1:10" ht="12.75">
      <c r="A47" s="85">
        <v>323</v>
      </c>
      <c r="B47" s="86" t="s">
        <v>28</v>
      </c>
      <c r="C47" s="99">
        <v>2000</v>
      </c>
      <c r="D47" s="99"/>
      <c r="E47" s="99"/>
      <c r="F47" s="99">
        <f>C47</f>
        <v>2000</v>
      </c>
      <c r="G47" s="99"/>
      <c r="H47" s="99"/>
      <c r="I47" s="99"/>
      <c r="J47" s="99"/>
    </row>
    <row r="48" spans="1:10" ht="12.75">
      <c r="A48" s="85">
        <v>329</v>
      </c>
      <c r="B48" s="86" t="s">
        <v>56</v>
      </c>
      <c r="C48" s="99">
        <v>0</v>
      </c>
      <c r="D48" s="99"/>
      <c r="E48" s="99"/>
      <c r="F48" s="99">
        <f>C48</f>
        <v>0</v>
      </c>
      <c r="G48" s="99"/>
      <c r="H48" s="99"/>
      <c r="I48" s="99"/>
      <c r="J48" s="99"/>
    </row>
    <row r="49" spans="1:10" s="4" customFormat="1" ht="12.75">
      <c r="A49" s="91">
        <v>34</v>
      </c>
      <c r="B49" s="89" t="s">
        <v>57</v>
      </c>
      <c r="C49" s="98">
        <f aca="true" t="shared" si="19" ref="C49:J49">C50</f>
        <v>0</v>
      </c>
      <c r="D49" s="98">
        <f t="shared" si="19"/>
        <v>0</v>
      </c>
      <c r="E49" s="98">
        <f t="shared" si="19"/>
        <v>0</v>
      </c>
      <c r="F49" s="98">
        <f t="shared" si="19"/>
        <v>0</v>
      </c>
      <c r="G49" s="98">
        <f t="shared" si="19"/>
        <v>0</v>
      </c>
      <c r="H49" s="98">
        <f t="shared" si="19"/>
        <v>0</v>
      </c>
      <c r="I49" s="98">
        <f t="shared" si="19"/>
        <v>0</v>
      </c>
      <c r="J49" s="98">
        <f t="shared" si="19"/>
        <v>0</v>
      </c>
    </row>
    <row r="50" spans="1:10" ht="12.75">
      <c r="A50" s="85">
        <v>343</v>
      </c>
      <c r="B50" s="86" t="s">
        <v>30</v>
      </c>
      <c r="C50" s="99">
        <v>0</v>
      </c>
      <c r="D50" s="99"/>
      <c r="E50" s="99"/>
      <c r="F50" s="99"/>
      <c r="G50" s="99"/>
      <c r="H50" s="99"/>
      <c r="I50" s="99"/>
      <c r="J50" s="99"/>
    </row>
    <row r="51" spans="1:10" s="4" customFormat="1" ht="12.75">
      <c r="A51" s="91">
        <v>4</v>
      </c>
      <c r="B51" s="89" t="s">
        <v>66</v>
      </c>
      <c r="C51" s="98">
        <f>C52</f>
        <v>19396</v>
      </c>
      <c r="D51" s="98">
        <f aca="true" t="shared" si="20" ref="D51:J51">D52</f>
        <v>0</v>
      </c>
      <c r="E51" s="98">
        <f t="shared" si="20"/>
        <v>0</v>
      </c>
      <c r="F51" s="98">
        <f t="shared" si="20"/>
        <v>19396</v>
      </c>
      <c r="G51" s="98">
        <f t="shared" si="20"/>
        <v>0</v>
      </c>
      <c r="H51" s="98">
        <f t="shared" si="20"/>
        <v>0</v>
      </c>
      <c r="I51" s="98">
        <f t="shared" si="20"/>
        <v>0</v>
      </c>
      <c r="J51" s="98">
        <f t="shared" si="20"/>
        <v>0</v>
      </c>
    </row>
    <row r="52" spans="1:10" s="4" customFormat="1" ht="12.75">
      <c r="A52" s="91">
        <v>42</v>
      </c>
      <c r="B52" s="89" t="s">
        <v>66</v>
      </c>
      <c r="C52" s="98">
        <f>C53+C54</f>
        <v>19396</v>
      </c>
      <c r="D52" s="98">
        <f aca="true" t="shared" si="21" ref="D52:J52">D53+D54</f>
        <v>0</v>
      </c>
      <c r="E52" s="98">
        <f t="shared" si="21"/>
        <v>0</v>
      </c>
      <c r="F52" s="98">
        <f t="shared" si="21"/>
        <v>19396</v>
      </c>
      <c r="G52" s="98">
        <f t="shared" si="21"/>
        <v>0</v>
      </c>
      <c r="H52" s="98">
        <f t="shared" si="21"/>
        <v>0</v>
      </c>
      <c r="I52" s="98">
        <f t="shared" si="21"/>
        <v>0</v>
      </c>
      <c r="J52" s="98">
        <f t="shared" si="21"/>
        <v>0</v>
      </c>
    </row>
    <row r="53" spans="1:10" ht="12.75">
      <c r="A53" s="85">
        <v>422</v>
      </c>
      <c r="B53" s="86" t="s">
        <v>67</v>
      </c>
      <c r="C53" s="99">
        <v>17896</v>
      </c>
      <c r="D53" s="99"/>
      <c r="E53" s="99"/>
      <c r="F53" s="99">
        <v>17896</v>
      </c>
      <c r="G53" s="99"/>
      <c r="H53" s="99"/>
      <c r="I53" s="99"/>
      <c r="J53" s="99"/>
    </row>
    <row r="54" spans="1:10" s="105" customFormat="1" ht="12.75">
      <c r="A54" s="106">
        <v>424</v>
      </c>
      <c r="B54" s="104" t="s">
        <v>68</v>
      </c>
      <c r="C54" s="99">
        <v>1500</v>
      </c>
      <c r="D54" s="99"/>
      <c r="E54" s="99"/>
      <c r="F54" s="99">
        <v>1500</v>
      </c>
      <c r="G54" s="99"/>
      <c r="H54" s="99"/>
      <c r="I54" s="99"/>
      <c r="J54" s="99"/>
    </row>
    <row r="55" spans="1:10" s="105" customFormat="1" ht="12.75">
      <c r="A55" s="106"/>
      <c r="B55" s="104"/>
      <c r="C55" s="99"/>
      <c r="D55" s="99"/>
      <c r="E55" s="99"/>
      <c r="F55" s="99"/>
      <c r="G55" s="99"/>
      <c r="H55" s="99"/>
      <c r="I55" s="99"/>
      <c r="J55" s="99"/>
    </row>
    <row r="56" spans="1:10" s="103" customFormat="1" ht="12.75" customHeight="1">
      <c r="A56" s="100" t="s">
        <v>62</v>
      </c>
      <c r="B56" s="101" t="s">
        <v>69</v>
      </c>
      <c r="C56" s="102">
        <f>C57+C65</f>
        <v>42100</v>
      </c>
      <c r="D56" s="102">
        <f aca="true" t="shared" si="22" ref="D56:J56">D57+D65</f>
        <v>0</v>
      </c>
      <c r="E56" s="102">
        <f t="shared" si="22"/>
        <v>0</v>
      </c>
      <c r="F56" s="102">
        <f t="shared" si="22"/>
        <v>0</v>
      </c>
      <c r="G56" s="102">
        <f t="shared" si="22"/>
        <v>0</v>
      </c>
      <c r="H56" s="102">
        <f t="shared" si="22"/>
        <v>0</v>
      </c>
      <c r="I56" s="102">
        <f t="shared" si="22"/>
        <v>42100</v>
      </c>
      <c r="J56" s="102">
        <f t="shared" si="22"/>
        <v>0</v>
      </c>
    </row>
    <row r="57" spans="1:10" s="4" customFormat="1" ht="12.75">
      <c r="A57" s="91">
        <v>3</v>
      </c>
      <c r="B57" s="89" t="s">
        <v>45</v>
      </c>
      <c r="C57" s="98">
        <f aca="true" t="shared" si="23" ref="C57:J57">C58+C63</f>
        <v>15900</v>
      </c>
      <c r="D57" s="98">
        <f t="shared" si="23"/>
        <v>0</v>
      </c>
      <c r="E57" s="98">
        <f t="shared" si="23"/>
        <v>0</v>
      </c>
      <c r="F57" s="98">
        <f t="shared" si="23"/>
        <v>0</v>
      </c>
      <c r="G57" s="98">
        <f t="shared" si="23"/>
        <v>0</v>
      </c>
      <c r="H57" s="98">
        <f t="shared" si="23"/>
        <v>0</v>
      </c>
      <c r="I57" s="98">
        <f t="shared" si="23"/>
        <v>15900</v>
      </c>
      <c r="J57" s="98">
        <f t="shared" si="23"/>
        <v>0</v>
      </c>
    </row>
    <row r="58" spans="1:10" s="4" customFormat="1" ht="12.75">
      <c r="A58" s="91">
        <v>32</v>
      </c>
      <c r="B58" s="89" t="s">
        <v>25</v>
      </c>
      <c r="C58" s="98">
        <f>C59+C60+C61+C62</f>
        <v>15900</v>
      </c>
      <c r="D58" s="98">
        <f aca="true" t="shared" si="24" ref="D58:I58">D59+D60+D61+D62</f>
        <v>0</v>
      </c>
      <c r="E58" s="98">
        <f t="shared" si="24"/>
        <v>0</v>
      </c>
      <c r="F58" s="98">
        <f t="shared" si="24"/>
        <v>0</v>
      </c>
      <c r="G58" s="98">
        <f t="shared" si="24"/>
        <v>0</v>
      </c>
      <c r="H58" s="98">
        <f t="shared" si="24"/>
        <v>0</v>
      </c>
      <c r="I58" s="98">
        <f t="shared" si="24"/>
        <v>15900</v>
      </c>
      <c r="J58" s="98">
        <f>J59+J60+J61</f>
        <v>0</v>
      </c>
    </row>
    <row r="59" spans="1:10" ht="12.75">
      <c r="A59" s="85">
        <v>321</v>
      </c>
      <c r="B59" s="86" t="s">
        <v>26</v>
      </c>
      <c r="C59" s="99">
        <v>0</v>
      </c>
      <c r="D59" s="99"/>
      <c r="E59" s="99"/>
      <c r="F59" s="99"/>
      <c r="G59" s="99"/>
      <c r="H59" s="99"/>
      <c r="I59" s="99">
        <f>C59</f>
        <v>0</v>
      </c>
      <c r="J59" s="99"/>
    </row>
    <row r="60" spans="1:10" ht="12.75">
      <c r="A60" s="85">
        <v>322</v>
      </c>
      <c r="B60" s="86" t="s">
        <v>27</v>
      </c>
      <c r="C60" s="99">
        <v>3700</v>
      </c>
      <c r="D60" s="99"/>
      <c r="E60" s="99"/>
      <c r="F60" s="99"/>
      <c r="G60" s="99"/>
      <c r="H60" s="99"/>
      <c r="I60" s="99">
        <f>C60</f>
        <v>3700</v>
      </c>
      <c r="J60" s="99"/>
    </row>
    <row r="61" spans="1:10" ht="12.75">
      <c r="A61" s="85">
        <v>323</v>
      </c>
      <c r="B61" s="86" t="s">
        <v>28</v>
      </c>
      <c r="C61" s="99">
        <v>9200</v>
      </c>
      <c r="D61" s="99"/>
      <c r="E61" s="99"/>
      <c r="F61" s="99"/>
      <c r="G61" s="99"/>
      <c r="H61" s="99"/>
      <c r="I61" s="99">
        <f>C61</f>
        <v>9200</v>
      </c>
      <c r="J61" s="99"/>
    </row>
    <row r="62" spans="1:10" ht="12.75">
      <c r="A62" s="85">
        <v>329</v>
      </c>
      <c r="B62" s="86" t="s">
        <v>56</v>
      </c>
      <c r="C62" s="99">
        <v>3000</v>
      </c>
      <c r="D62" s="99"/>
      <c r="E62" s="99"/>
      <c r="F62" s="99"/>
      <c r="G62" s="99"/>
      <c r="H62" s="99"/>
      <c r="I62" s="99">
        <f>C62</f>
        <v>3000</v>
      </c>
      <c r="J62" s="99"/>
    </row>
    <row r="63" spans="1:10" s="4" customFormat="1" ht="12.75">
      <c r="A63" s="91">
        <v>34</v>
      </c>
      <c r="B63" s="89" t="s">
        <v>57</v>
      </c>
      <c r="C63" s="98">
        <f aca="true" t="shared" si="25" ref="C63:J63">C64</f>
        <v>0</v>
      </c>
      <c r="D63" s="98">
        <f t="shared" si="25"/>
        <v>0</v>
      </c>
      <c r="E63" s="98">
        <f t="shared" si="25"/>
        <v>0</v>
      </c>
      <c r="F63" s="98">
        <f t="shared" si="25"/>
        <v>0</v>
      </c>
      <c r="G63" s="98">
        <f t="shared" si="25"/>
        <v>0</v>
      </c>
      <c r="H63" s="98">
        <f t="shared" si="25"/>
        <v>0</v>
      </c>
      <c r="I63" s="98">
        <f t="shared" si="25"/>
        <v>0</v>
      </c>
      <c r="J63" s="98">
        <f t="shared" si="25"/>
        <v>0</v>
      </c>
    </row>
    <row r="64" spans="1:10" ht="12.75">
      <c r="A64" s="85">
        <v>343</v>
      </c>
      <c r="B64" s="86" t="s">
        <v>30</v>
      </c>
      <c r="C64" s="99">
        <v>0</v>
      </c>
      <c r="D64" s="99"/>
      <c r="E64" s="99"/>
      <c r="F64" s="99"/>
      <c r="G64" s="99"/>
      <c r="H64" s="99"/>
      <c r="I64" s="99"/>
      <c r="J64" s="99"/>
    </row>
    <row r="65" spans="1:10" s="4" customFormat="1" ht="12.75">
      <c r="A65" s="91">
        <v>4</v>
      </c>
      <c r="B65" s="89" t="s">
        <v>66</v>
      </c>
      <c r="C65" s="98">
        <f aca="true" t="shared" si="26" ref="C65:J65">C66</f>
        <v>26200</v>
      </c>
      <c r="D65" s="98">
        <f t="shared" si="26"/>
        <v>0</v>
      </c>
      <c r="E65" s="98">
        <f t="shared" si="26"/>
        <v>0</v>
      </c>
      <c r="F65" s="98">
        <f t="shared" si="26"/>
        <v>0</v>
      </c>
      <c r="G65" s="98">
        <f t="shared" si="26"/>
        <v>0</v>
      </c>
      <c r="H65" s="98">
        <f t="shared" si="26"/>
        <v>0</v>
      </c>
      <c r="I65" s="98">
        <f t="shared" si="26"/>
        <v>26200</v>
      </c>
      <c r="J65" s="98">
        <f t="shared" si="26"/>
        <v>0</v>
      </c>
    </row>
    <row r="66" spans="1:10" s="4" customFormat="1" ht="12.75">
      <c r="A66" s="91">
        <v>42</v>
      </c>
      <c r="B66" s="89" t="s">
        <v>66</v>
      </c>
      <c r="C66" s="98">
        <f aca="true" t="shared" si="27" ref="C66:J66">C67+C68</f>
        <v>26200</v>
      </c>
      <c r="D66" s="98">
        <f t="shared" si="27"/>
        <v>0</v>
      </c>
      <c r="E66" s="98">
        <f t="shared" si="27"/>
        <v>0</v>
      </c>
      <c r="F66" s="98">
        <f t="shared" si="27"/>
        <v>0</v>
      </c>
      <c r="G66" s="98">
        <f t="shared" si="27"/>
        <v>0</v>
      </c>
      <c r="H66" s="98">
        <f t="shared" si="27"/>
        <v>0</v>
      </c>
      <c r="I66" s="98">
        <f t="shared" si="27"/>
        <v>26200</v>
      </c>
      <c r="J66" s="98">
        <f t="shared" si="27"/>
        <v>0</v>
      </c>
    </row>
    <row r="67" spans="1:10" ht="12.75">
      <c r="A67" s="85">
        <v>422</v>
      </c>
      <c r="B67" s="86" t="s">
        <v>67</v>
      </c>
      <c r="C67" s="99">
        <v>23200</v>
      </c>
      <c r="D67" s="99"/>
      <c r="E67" s="99"/>
      <c r="F67" s="99"/>
      <c r="G67" s="99"/>
      <c r="H67" s="99"/>
      <c r="I67" s="99">
        <f>C67</f>
        <v>23200</v>
      </c>
      <c r="J67" s="99"/>
    </row>
    <row r="68" spans="1:10" s="105" customFormat="1" ht="12.75">
      <c r="A68" s="106">
        <v>424</v>
      </c>
      <c r="B68" s="104" t="s">
        <v>68</v>
      </c>
      <c r="C68" s="99">
        <v>3000</v>
      </c>
      <c r="D68" s="99"/>
      <c r="E68" s="99"/>
      <c r="F68" s="99"/>
      <c r="G68" s="99"/>
      <c r="H68" s="99"/>
      <c r="I68" s="99">
        <f>C68</f>
        <v>3000</v>
      </c>
      <c r="J68" s="99"/>
    </row>
    <row r="69" spans="1:10" s="105" customFormat="1" ht="12.75">
      <c r="A69" s="106"/>
      <c r="B69" s="104"/>
      <c r="C69" s="99"/>
      <c r="D69" s="99"/>
      <c r="E69" s="99"/>
      <c r="F69" s="99"/>
      <c r="G69" s="99"/>
      <c r="H69" s="99"/>
      <c r="I69" s="99"/>
      <c r="J69" s="99"/>
    </row>
    <row r="70" spans="1:10" s="114" customFormat="1" ht="26.25" thickBot="1">
      <c r="A70" s="186">
        <v>2301</v>
      </c>
      <c r="B70" s="187" t="s">
        <v>70</v>
      </c>
      <c r="C70" s="188">
        <f>C71+C78+C85+C92+C98+C107+C116</f>
        <v>158841.8</v>
      </c>
      <c r="D70" s="188">
        <f aca="true" t="shared" si="28" ref="D70:J70">D71+D78+D85+D92+D98+D107+D116</f>
        <v>9000</v>
      </c>
      <c r="E70" s="188">
        <f t="shared" si="28"/>
        <v>71841.8</v>
      </c>
      <c r="F70" s="188">
        <f t="shared" si="28"/>
        <v>1500</v>
      </c>
      <c r="G70" s="188">
        <f t="shared" si="28"/>
        <v>76500</v>
      </c>
      <c r="H70" s="188">
        <f t="shared" si="28"/>
        <v>0</v>
      </c>
      <c r="I70" s="188">
        <f t="shared" si="28"/>
        <v>0</v>
      </c>
      <c r="J70" s="188">
        <f t="shared" si="28"/>
        <v>0</v>
      </c>
    </row>
    <row r="71" spans="1:10" s="112" customFormat="1" ht="12.75">
      <c r="A71" s="124" t="s">
        <v>71</v>
      </c>
      <c r="B71" s="125" t="s">
        <v>72</v>
      </c>
      <c r="C71" s="116">
        <f>C73</f>
        <v>0</v>
      </c>
      <c r="D71" s="116">
        <f aca="true" t="shared" si="29" ref="D71:J71">D73</f>
        <v>0</v>
      </c>
      <c r="E71" s="116">
        <f t="shared" si="29"/>
        <v>0</v>
      </c>
      <c r="F71" s="116">
        <f t="shared" si="29"/>
        <v>0</v>
      </c>
      <c r="G71" s="116">
        <f t="shared" si="29"/>
        <v>0</v>
      </c>
      <c r="H71" s="116">
        <f t="shared" si="29"/>
        <v>0</v>
      </c>
      <c r="I71" s="116">
        <f t="shared" si="29"/>
        <v>0</v>
      </c>
      <c r="J71" s="116">
        <f t="shared" si="29"/>
        <v>0</v>
      </c>
    </row>
    <row r="72" spans="1:10" s="109" customFormat="1" ht="12.75">
      <c r="A72" s="107" t="s">
        <v>62</v>
      </c>
      <c r="B72" s="108" t="s">
        <v>95</v>
      </c>
      <c r="C72" s="102">
        <f>C73</f>
        <v>0</v>
      </c>
      <c r="D72" s="102">
        <f aca="true" t="shared" si="30" ref="D72:J72">D73</f>
        <v>0</v>
      </c>
      <c r="E72" s="102">
        <f t="shared" si="30"/>
        <v>0</v>
      </c>
      <c r="F72" s="102">
        <f t="shared" si="30"/>
        <v>0</v>
      </c>
      <c r="G72" s="102">
        <f t="shared" si="30"/>
        <v>0</v>
      </c>
      <c r="H72" s="102">
        <f t="shared" si="30"/>
        <v>0</v>
      </c>
      <c r="I72" s="102">
        <f t="shared" si="30"/>
        <v>0</v>
      </c>
      <c r="J72" s="102">
        <f t="shared" si="30"/>
        <v>0</v>
      </c>
    </row>
    <row r="73" spans="1:10" s="112" customFormat="1" ht="12.75">
      <c r="A73" s="110">
        <v>3</v>
      </c>
      <c r="B73" s="111" t="s">
        <v>25</v>
      </c>
      <c r="C73" s="98">
        <f>C74</f>
        <v>0</v>
      </c>
      <c r="D73" s="98">
        <f aca="true" t="shared" si="31" ref="D73:J73">D74</f>
        <v>0</v>
      </c>
      <c r="E73" s="98">
        <f t="shared" si="31"/>
        <v>0</v>
      </c>
      <c r="F73" s="98">
        <f t="shared" si="31"/>
        <v>0</v>
      </c>
      <c r="G73" s="98">
        <f t="shared" si="31"/>
        <v>0</v>
      </c>
      <c r="H73" s="98">
        <f t="shared" si="31"/>
        <v>0</v>
      </c>
      <c r="I73" s="98">
        <f t="shared" si="31"/>
        <v>0</v>
      </c>
      <c r="J73" s="98">
        <f t="shared" si="31"/>
        <v>0</v>
      </c>
    </row>
    <row r="74" spans="1:10" ht="12.75">
      <c r="A74" s="91">
        <v>32</v>
      </c>
      <c r="B74" s="89" t="s">
        <v>25</v>
      </c>
      <c r="C74" s="98">
        <f>C75+C76</f>
        <v>0</v>
      </c>
      <c r="D74" s="98">
        <f aca="true" t="shared" si="32" ref="D74:J74">D75+D76</f>
        <v>0</v>
      </c>
      <c r="E74" s="98">
        <f t="shared" si="32"/>
        <v>0</v>
      </c>
      <c r="F74" s="98">
        <f t="shared" si="32"/>
        <v>0</v>
      </c>
      <c r="G74" s="98">
        <f t="shared" si="32"/>
        <v>0</v>
      </c>
      <c r="H74" s="98">
        <f t="shared" si="32"/>
        <v>0</v>
      </c>
      <c r="I74" s="98">
        <f t="shared" si="32"/>
        <v>0</v>
      </c>
      <c r="J74" s="98">
        <f t="shared" si="32"/>
        <v>0</v>
      </c>
    </row>
    <row r="75" spans="1:10" s="4" customFormat="1" ht="12.75">
      <c r="A75" s="85">
        <v>321</v>
      </c>
      <c r="B75" s="86" t="s">
        <v>27</v>
      </c>
      <c r="C75" s="99">
        <v>0</v>
      </c>
      <c r="D75" s="98"/>
      <c r="E75" s="99">
        <f>C75</f>
        <v>0</v>
      </c>
      <c r="F75" s="98"/>
      <c r="G75" s="98"/>
      <c r="H75" s="98"/>
      <c r="I75" s="98"/>
      <c r="J75" s="98"/>
    </row>
    <row r="76" spans="1:10" ht="12.75">
      <c r="A76" s="85">
        <v>323</v>
      </c>
      <c r="B76" s="86" t="s">
        <v>28</v>
      </c>
      <c r="C76" s="99">
        <v>0</v>
      </c>
      <c r="D76" s="99"/>
      <c r="E76" s="99">
        <f>C76</f>
        <v>0</v>
      </c>
      <c r="F76" s="99"/>
      <c r="G76" s="99"/>
      <c r="H76" s="99"/>
      <c r="I76" s="99"/>
      <c r="J76" s="99"/>
    </row>
    <row r="77" spans="1:10" s="4" customFormat="1" ht="12.75" customHeight="1">
      <c r="A77" s="91"/>
      <c r="B77" s="89"/>
      <c r="C77" s="90"/>
      <c r="D77" s="90"/>
      <c r="E77" s="90"/>
      <c r="F77" s="90"/>
      <c r="G77" s="90"/>
      <c r="H77" s="90"/>
      <c r="I77" s="90"/>
      <c r="J77" s="90"/>
    </row>
    <row r="78" spans="1:10" s="112" customFormat="1" ht="12.75">
      <c r="A78" s="110" t="s">
        <v>74</v>
      </c>
      <c r="B78" s="111" t="s">
        <v>75</v>
      </c>
      <c r="C78" s="98">
        <f>C80</f>
        <v>61841.8</v>
      </c>
      <c r="D78" s="98">
        <f aca="true" t="shared" si="33" ref="D78:J78">D80</f>
        <v>0</v>
      </c>
      <c r="E78" s="98">
        <f t="shared" si="33"/>
        <v>61841.8</v>
      </c>
      <c r="F78" s="98">
        <f t="shared" si="33"/>
        <v>0</v>
      </c>
      <c r="G78" s="98">
        <f t="shared" si="33"/>
        <v>0</v>
      </c>
      <c r="H78" s="98">
        <f t="shared" si="33"/>
        <v>0</v>
      </c>
      <c r="I78" s="98">
        <f t="shared" si="33"/>
        <v>0</v>
      </c>
      <c r="J78" s="98">
        <f t="shared" si="33"/>
        <v>0</v>
      </c>
    </row>
    <row r="79" spans="1:10" s="109" customFormat="1" ht="12.75">
      <c r="A79" s="107" t="s">
        <v>62</v>
      </c>
      <c r="B79" s="108" t="s">
        <v>76</v>
      </c>
      <c r="C79" s="102">
        <f>C80</f>
        <v>61841.8</v>
      </c>
      <c r="D79" s="102">
        <f aca="true" t="shared" si="34" ref="D79:J79">D80</f>
        <v>0</v>
      </c>
      <c r="E79" s="102">
        <f t="shared" si="34"/>
        <v>61841.8</v>
      </c>
      <c r="F79" s="102">
        <f t="shared" si="34"/>
        <v>0</v>
      </c>
      <c r="G79" s="102">
        <f t="shared" si="34"/>
        <v>0</v>
      </c>
      <c r="H79" s="102">
        <f t="shared" si="34"/>
        <v>0</v>
      </c>
      <c r="I79" s="102">
        <f t="shared" si="34"/>
        <v>0</v>
      </c>
      <c r="J79" s="102">
        <f t="shared" si="34"/>
        <v>0</v>
      </c>
    </row>
    <row r="80" spans="1:10" s="112" customFormat="1" ht="12.75">
      <c r="A80" s="110">
        <v>3</v>
      </c>
      <c r="B80" s="111" t="s">
        <v>25</v>
      </c>
      <c r="C80" s="98">
        <f aca="true" t="shared" si="35" ref="C80:J80">C81</f>
        <v>61841.8</v>
      </c>
      <c r="D80" s="98">
        <f t="shared" si="35"/>
        <v>0</v>
      </c>
      <c r="E80" s="98">
        <f t="shared" si="35"/>
        <v>61841.8</v>
      </c>
      <c r="F80" s="98">
        <f t="shared" si="35"/>
        <v>0</v>
      </c>
      <c r="G80" s="98">
        <f t="shared" si="35"/>
        <v>0</v>
      </c>
      <c r="H80" s="98">
        <f t="shared" si="35"/>
        <v>0</v>
      </c>
      <c r="I80" s="98">
        <f t="shared" si="35"/>
        <v>0</v>
      </c>
      <c r="J80" s="98">
        <f t="shared" si="35"/>
        <v>0</v>
      </c>
    </row>
    <row r="81" spans="1:10" ht="12.75">
      <c r="A81" s="91">
        <v>32</v>
      </c>
      <c r="B81" s="89" t="s">
        <v>25</v>
      </c>
      <c r="C81" s="98">
        <f aca="true" t="shared" si="36" ref="C81:J81">C82+C83</f>
        <v>61841.8</v>
      </c>
      <c r="D81" s="98">
        <f t="shared" si="36"/>
        <v>0</v>
      </c>
      <c r="E81" s="98">
        <f t="shared" si="36"/>
        <v>61841.8</v>
      </c>
      <c r="F81" s="98">
        <f t="shared" si="36"/>
        <v>0</v>
      </c>
      <c r="G81" s="98">
        <f t="shared" si="36"/>
        <v>0</v>
      </c>
      <c r="H81" s="98">
        <f t="shared" si="36"/>
        <v>0</v>
      </c>
      <c r="I81" s="98">
        <f t="shared" si="36"/>
        <v>0</v>
      </c>
      <c r="J81" s="98">
        <f t="shared" si="36"/>
        <v>0</v>
      </c>
    </row>
    <row r="82" spans="1:10" s="4" customFormat="1" ht="12.75">
      <c r="A82" s="85">
        <v>3321</v>
      </c>
      <c r="B82" s="86" t="s">
        <v>111</v>
      </c>
      <c r="C82" s="99">
        <v>0</v>
      </c>
      <c r="D82" s="99">
        <v>0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</row>
    <row r="83" spans="1:10" ht="12.75">
      <c r="A83" s="85">
        <v>323</v>
      </c>
      <c r="B83" s="86" t="s">
        <v>28</v>
      </c>
      <c r="C83" s="99">
        <v>61841.8</v>
      </c>
      <c r="D83" s="99"/>
      <c r="E83" s="99">
        <f>C83</f>
        <v>61841.8</v>
      </c>
      <c r="F83" s="99"/>
      <c r="G83" s="99"/>
      <c r="H83" s="99"/>
      <c r="I83" s="99"/>
      <c r="J83" s="99"/>
    </row>
    <row r="84" spans="1:10" ht="12.75">
      <c r="A84" s="85"/>
      <c r="B84" s="86"/>
      <c r="C84" s="99"/>
      <c r="D84" s="99"/>
      <c r="E84" s="99"/>
      <c r="F84" s="99"/>
      <c r="G84" s="99"/>
      <c r="H84" s="99"/>
      <c r="I84" s="99"/>
      <c r="J84" s="99"/>
    </row>
    <row r="85" spans="1:10" s="112" customFormat="1" ht="12.75">
      <c r="A85" s="110" t="s">
        <v>77</v>
      </c>
      <c r="B85" s="111" t="s">
        <v>110</v>
      </c>
      <c r="C85" s="98">
        <f>C87</f>
        <v>76500</v>
      </c>
      <c r="D85" s="98">
        <f aca="true" t="shared" si="37" ref="D85:J85">D87</f>
        <v>0</v>
      </c>
      <c r="E85" s="98">
        <f t="shared" si="37"/>
        <v>0</v>
      </c>
      <c r="F85" s="98">
        <f t="shared" si="37"/>
        <v>0</v>
      </c>
      <c r="G85" s="98">
        <f t="shared" si="37"/>
        <v>76500</v>
      </c>
      <c r="H85" s="98">
        <f t="shared" si="37"/>
        <v>0</v>
      </c>
      <c r="I85" s="98">
        <f t="shared" si="37"/>
        <v>0</v>
      </c>
      <c r="J85" s="98">
        <f t="shared" si="37"/>
        <v>0</v>
      </c>
    </row>
    <row r="86" spans="1:10" s="109" customFormat="1" ht="12.75">
      <c r="A86" s="107" t="s">
        <v>62</v>
      </c>
      <c r="B86" s="108" t="s">
        <v>78</v>
      </c>
      <c r="C86" s="102">
        <f>C87</f>
        <v>76500</v>
      </c>
      <c r="D86" s="102">
        <f aca="true" t="shared" si="38" ref="D86:J86">D87</f>
        <v>0</v>
      </c>
      <c r="E86" s="102">
        <f t="shared" si="38"/>
        <v>0</v>
      </c>
      <c r="F86" s="102">
        <f t="shared" si="38"/>
        <v>0</v>
      </c>
      <c r="G86" s="102">
        <f t="shared" si="38"/>
        <v>76500</v>
      </c>
      <c r="H86" s="102">
        <f t="shared" si="38"/>
        <v>0</v>
      </c>
      <c r="I86" s="102">
        <f t="shared" si="38"/>
        <v>0</v>
      </c>
      <c r="J86" s="102">
        <f t="shared" si="38"/>
        <v>0</v>
      </c>
    </row>
    <row r="87" spans="1:10" s="112" customFormat="1" ht="12.75">
      <c r="A87" s="110">
        <v>3</v>
      </c>
      <c r="B87" s="111" t="s">
        <v>25</v>
      </c>
      <c r="C87" s="98">
        <f aca="true" t="shared" si="39" ref="C87:J87">C88</f>
        <v>76500</v>
      </c>
      <c r="D87" s="98">
        <f t="shared" si="39"/>
        <v>0</v>
      </c>
      <c r="E87" s="98">
        <f t="shared" si="39"/>
        <v>0</v>
      </c>
      <c r="F87" s="98">
        <f t="shared" si="39"/>
        <v>0</v>
      </c>
      <c r="G87" s="98">
        <f t="shared" si="39"/>
        <v>76500</v>
      </c>
      <c r="H87" s="98">
        <f t="shared" si="39"/>
        <v>0</v>
      </c>
      <c r="I87" s="98">
        <f t="shared" si="39"/>
        <v>0</v>
      </c>
      <c r="J87" s="98">
        <f t="shared" si="39"/>
        <v>0</v>
      </c>
    </row>
    <row r="88" spans="1:10" ht="12.75">
      <c r="A88" s="91">
        <v>31</v>
      </c>
      <c r="B88" s="89" t="s">
        <v>21</v>
      </c>
      <c r="C88" s="98">
        <f aca="true" t="shared" si="40" ref="C88:J88">C89+C90</f>
        <v>76500</v>
      </c>
      <c r="D88" s="98">
        <f t="shared" si="40"/>
        <v>0</v>
      </c>
      <c r="E88" s="98">
        <f t="shared" si="40"/>
        <v>0</v>
      </c>
      <c r="F88" s="98">
        <f t="shared" si="40"/>
        <v>0</v>
      </c>
      <c r="G88" s="98">
        <f t="shared" si="40"/>
        <v>76500</v>
      </c>
      <c r="H88" s="98">
        <f t="shared" si="40"/>
        <v>0</v>
      </c>
      <c r="I88" s="98">
        <f t="shared" si="40"/>
        <v>0</v>
      </c>
      <c r="J88" s="98">
        <f t="shared" si="40"/>
        <v>0</v>
      </c>
    </row>
    <row r="89" spans="1:10" s="4" customFormat="1" ht="12.75">
      <c r="A89" s="85">
        <v>311</v>
      </c>
      <c r="B89" s="86" t="s">
        <v>79</v>
      </c>
      <c r="C89" s="99">
        <v>76500</v>
      </c>
      <c r="D89" s="98"/>
      <c r="E89" s="99">
        <v>0</v>
      </c>
      <c r="F89" s="98"/>
      <c r="G89" s="99">
        <f>C89</f>
        <v>76500</v>
      </c>
      <c r="H89" s="98"/>
      <c r="I89" s="98"/>
      <c r="J89" s="98"/>
    </row>
    <row r="90" spans="1:10" ht="12.75">
      <c r="A90" s="183">
        <v>323</v>
      </c>
      <c r="B90" s="184" t="s">
        <v>28</v>
      </c>
      <c r="C90" s="185">
        <v>0</v>
      </c>
      <c r="D90" s="185"/>
      <c r="E90" s="185">
        <f>C90</f>
        <v>0</v>
      </c>
      <c r="F90" s="185"/>
      <c r="G90" s="185">
        <v>0</v>
      </c>
      <c r="H90" s="185"/>
      <c r="I90" s="185"/>
      <c r="J90" s="185"/>
    </row>
    <row r="91" spans="1:10" ht="12.75">
      <c r="A91" s="59"/>
      <c r="B91" s="7"/>
      <c r="C91" s="105"/>
      <c r="D91" s="105"/>
      <c r="E91" s="105"/>
      <c r="F91" s="105"/>
      <c r="G91" s="105"/>
      <c r="H91" s="105"/>
      <c r="I91" s="105"/>
      <c r="J91" s="105"/>
    </row>
    <row r="92" spans="1:10" s="114" customFormat="1" ht="12.75">
      <c r="A92" s="189" t="s">
        <v>107</v>
      </c>
      <c r="B92" s="190" t="s">
        <v>112</v>
      </c>
      <c r="C92" s="191">
        <f>C93</f>
        <v>6000</v>
      </c>
      <c r="D92" s="191">
        <f aca="true" t="shared" si="41" ref="D92:J92">D93</f>
        <v>6000</v>
      </c>
      <c r="E92" s="191">
        <f t="shared" si="41"/>
        <v>0</v>
      </c>
      <c r="F92" s="191">
        <f t="shared" si="41"/>
        <v>0</v>
      </c>
      <c r="G92" s="191">
        <f t="shared" si="41"/>
        <v>0</v>
      </c>
      <c r="H92" s="191">
        <f t="shared" si="41"/>
        <v>0</v>
      </c>
      <c r="I92" s="191">
        <f t="shared" si="41"/>
        <v>0</v>
      </c>
      <c r="J92" s="191">
        <f t="shared" si="41"/>
        <v>0</v>
      </c>
    </row>
    <row r="93" spans="1:10" s="103" customFormat="1" ht="12.75">
      <c r="A93" s="115" t="s">
        <v>64</v>
      </c>
      <c r="B93" s="101" t="s">
        <v>108</v>
      </c>
      <c r="C93" s="102">
        <f>C94</f>
        <v>6000</v>
      </c>
      <c r="D93" s="192">
        <f aca="true" t="shared" si="42" ref="D93:J93">D94</f>
        <v>6000</v>
      </c>
      <c r="E93" s="102">
        <f t="shared" si="42"/>
        <v>0</v>
      </c>
      <c r="F93" s="192">
        <f t="shared" si="42"/>
        <v>0</v>
      </c>
      <c r="G93" s="102">
        <f t="shared" si="42"/>
        <v>0</v>
      </c>
      <c r="H93" s="192">
        <f t="shared" si="42"/>
        <v>0</v>
      </c>
      <c r="I93" s="192">
        <f t="shared" si="42"/>
        <v>0</v>
      </c>
      <c r="J93" s="192">
        <f t="shared" si="42"/>
        <v>0</v>
      </c>
    </row>
    <row r="94" spans="1:10" s="4" customFormat="1" ht="12.75">
      <c r="A94" s="91">
        <v>3</v>
      </c>
      <c r="B94" s="89" t="s">
        <v>25</v>
      </c>
      <c r="C94" s="98">
        <f>C95</f>
        <v>6000</v>
      </c>
      <c r="D94" s="98">
        <f aca="true" t="shared" si="43" ref="D94:J95">D95</f>
        <v>6000</v>
      </c>
      <c r="E94" s="98">
        <f t="shared" si="43"/>
        <v>0</v>
      </c>
      <c r="F94" s="98">
        <f t="shared" si="43"/>
        <v>0</v>
      </c>
      <c r="G94" s="99">
        <f t="shared" si="43"/>
        <v>0</v>
      </c>
      <c r="H94" s="98">
        <f t="shared" si="43"/>
        <v>0</v>
      </c>
      <c r="I94" s="98">
        <f t="shared" si="43"/>
        <v>0</v>
      </c>
      <c r="J94" s="98">
        <f t="shared" si="43"/>
        <v>0</v>
      </c>
    </row>
    <row r="95" spans="1:10" s="4" customFormat="1" ht="12.75">
      <c r="A95" s="91">
        <v>32</v>
      </c>
      <c r="B95" s="89" t="s">
        <v>25</v>
      </c>
      <c r="C95" s="98">
        <f>C96</f>
        <v>6000</v>
      </c>
      <c r="D95" s="98">
        <f t="shared" si="43"/>
        <v>6000</v>
      </c>
      <c r="E95" s="98">
        <f t="shared" si="43"/>
        <v>0</v>
      </c>
      <c r="F95" s="98">
        <f t="shared" si="43"/>
        <v>0</v>
      </c>
      <c r="G95" s="99">
        <f t="shared" si="43"/>
        <v>0</v>
      </c>
      <c r="H95" s="98">
        <f t="shared" si="43"/>
        <v>0</v>
      </c>
      <c r="I95" s="98">
        <f t="shared" si="43"/>
        <v>0</v>
      </c>
      <c r="J95" s="98">
        <f t="shared" si="43"/>
        <v>0</v>
      </c>
    </row>
    <row r="96" spans="1:10" ht="12.75">
      <c r="A96" s="85">
        <v>323</v>
      </c>
      <c r="B96" s="86" t="s">
        <v>109</v>
      </c>
      <c r="C96" s="99">
        <v>6000</v>
      </c>
      <c r="D96" s="98">
        <v>6000</v>
      </c>
      <c r="E96" s="99"/>
      <c r="F96" s="98"/>
      <c r="G96" s="99"/>
      <c r="H96" s="98"/>
      <c r="I96" s="98"/>
      <c r="J96" s="98"/>
    </row>
    <row r="97" spans="1:10" ht="12.75">
      <c r="A97" s="85"/>
      <c r="B97" s="86"/>
      <c r="C97" s="99"/>
      <c r="D97" s="98"/>
      <c r="E97" s="99"/>
      <c r="F97" s="98"/>
      <c r="G97" s="99"/>
      <c r="H97" s="98"/>
      <c r="I97" s="98"/>
      <c r="J97" s="98"/>
    </row>
    <row r="98" spans="1:10" s="4" customFormat="1" ht="12.75">
      <c r="A98" s="91" t="s">
        <v>80</v>
      </c>
      <c r="B98" s="89" t="s">
        <v>81</v>
      </c>
      <c r="C98" s="98">
        <f>C100</f>
        <v>3000</v>
      </c>
      <c r="D98" s="98">
        <f aca="true" t="shared" si="44" ref="D98:J98">D100</f>
        <v>3000</v>
      </c>
      <c r="E98" s="98">
        <f t="shared" si="44"/>
        <v>0</v>
      </c>
      <c r="F98" s="98">
        <f t="shared" si="44"/>
        <v>0</v>
      </c>
      <c r="G98" s="98">
        <f t="shared" si="44"/>
        <v>0</v>
      </c>
      <c r="H98" s="98">
        <f t="shared" si="44"/>
        <v>0</v>
      </c>
      <c r="I98" s="98">
        <f t="shared" si="44"/>
        <v>0</v>
      </c>
      <c r="J98" s="98">
        <f t="shared" si="44"/>
        <v>0</v>
      </c>
    </row>
    <row r="99" spans="1:10" s="103" customFormat="1" ht="12.75" customHeight="1">
      <c r="A99" s="115" t="s">
        <v>62</v>
      </c>
      <c r="B99" s="101" t="s">
        <v>82</v>
      </c>
      <c r="C99" s="102">
        <f>C100</f>
        <v>3000</v>
      </c>
      <c r="D99" s="102">
        <f aca="true" t="shared" si="45" ref="D99:J99">D100</f>
        <v>3000</v>
      </c>
      <c r="E99" s="102">
        <f t="shared" si="45"/>
        <v>0</v>
      </c>
      <c r="F99" s="102">
        <f t="shared" si="45"/>
        <v>0</v>
      </c>
      <c r="G99" s="102">
        <f t="shared" si="45"/>
        <v>0</v>
      </c>
      <c r="H99" s="102">
        <f t="shared" si="45"/>
        <v>0</v>
      </c>
      <c r="I99" s="102">
        <f t="shared" si="45"/>
        <v>0</v>
      </c>
      <c r="J99" s="102">
        <f t="shared" si="45"/>
        <v>0</v>
      </c>
    </row>
    <row r="100" spans="1:10" s="4" customFormat="1" ht="12.75">
      <c r="A100" s="91">
        <v>3</v>
      </c>
      <c r="B100" s="89" t="s">
        <v>45</v>
      </c>
      <c r="C100" s="98">
        <f>C101</f>
        <v>3000</v>
      </c>
      <c r="D100" s="98">
        <f aca="true" t="shared" si="46" ref="D100:J100">D101</f>
        <v>3000</v>
      </c>
      <c r="E100" s="98">
        <f t="shared" si="46"/>
        <v>0</v>
      </c>
      <c r="F100" s="98">
        <f t="shared" si="46"/>
        <v>0</v>
      </c>
      <c r="G100" s="98">
        <f t="shared" si="46"/>
        <v>0</v>
      </c>
      <c r="H100" s="98">
        <f t="shared" si="46"/>
        <v>0</v>
      </c>
      <c r="I100" s="98">
        <f t="shared" si="46"/>
        <v>0</v>
      </c>
      <c r="J100" s="98">
        <f t="shared" si="46"/>
        <v>0</v>
      </c>
    </row>
    <row r="101" spans="1:10" s="4" customFormat="1" ht="12.75">
      <c r="A101" s="91">
        <v>32</v>
      </c>
      <c r="B101" s="89" t="s">
        <v>25</v>
      </c>
      <c r="C101" s="98">
        <f>C102+C103+C104+C105</f>
        <v>3000</v>
      </c>
      <c r="D101" s="98">
        <f>D102+D103+D104+D105</f>
        <v>3000</v>
      </c>
      <c r="E101" s="98">
        <f>E102+E103+E104+E105</f>
        <v>0</v>
      </c>
      <c r="F101" s="98">
        <f>F102+F103+F104+F105</f>
        <v>0</v>
      </c>
      <c r="G101" s="98">
        <f>G102+G103+G104</f>
        <v>0</v>
      </c>
      <c r="H101" s="98">
        <f>H102+H103+H104</f>
        <v>0</v>
      </c>
      <c r="I101" s="98">
        <f>I102+I103+I104</f>
        <v>0</v>
      </c>
      <c r="J101" s="98">
        <f>J102+J103+J104</f>
        <v>0</v>
      </c>
    </row>
    <row r="102" spans="1:10" ht="12.75">
      <c r="A102" s="85">
        <v>321</v>
      </c>
      <c r="B102" s="86" t="s">
        <v>26</v>
      </c>
      <c r="C102" s="99">
        <v>1200</v>
      </c>
      <c r="D102" s="99">
        <f>C102</f>
        <v>1200</v>
      </c>
      <c r="E102" s="99"/>
      <c r="F102" s="99"/>
      <c r="G102" s="99"/>
      <c r="H102" s="99"/>
      <c r="I102" s="99"/>
      <c r="J102" s="99"/>
    </row>
    <row r="103" spans="1:10" ht="12.75">
      <c r="A103" s="85">
        <v>322</v>
      </c>
      <c r="B103" s="86" t="s">
        <v>27</v>
      </c>
      <c r="C103" s="99">
        <v>800</v>
      </c>
      <c r="D103" s="99">
        <f>C103</f>
        <v>800</v>
      </c>
      <c r="E103" s="99"/>
      <c r="F103" s="99"/>
      <c r="G103" s="99"/>
      <c r="H103" s="99"/>
      <c r="I103" s="99"/>
      <c r="J103" s="99"/>
    </row>
    <row r="104" spans="1:10" ht="12.75">
      <c r="A104" s="85">
        <v>323</v>
      </c>
      <c r="B104" s="86" t="s">
        <v>28</v>
      </c>
      <c r="C104" s="99">
        <v>500</v>
      </c>
      <c r="D104" s="99">
        <f>C104</f>
        <v>500</v>
      </c>
      <c r="E104" s="99"/>
      <c r="F104" s="99"/>
      <c r="G104" s="99"/>
      <c r="H104" s="99"/>
      <c r="I104" s="99"/>
      <c r="J104" s="99"/>
    </row>
    <row r="105" spans="1:10" ht="12.75">
      <c r="A105" s="85">
        <v>329</v>
      </c>
      <c r="B105" s="86" t="s">
        <v>56</v>
      </c>
      <c r="C105" s="99">
        <v>500</v>
      </c>
      <c r="D105" s="99">
        <f>C105</f>
        <v>500</v>
      </c>
      <c r="E105" s="99"/>
      <c r="F105" s="99"/>
      <c r="G105" s="99"/>
      <c r="H105" s="99"/>
      <c r="I105" s="99"/>
      <c r="J105" s="99"/>
    </row>
    <row r="106" spans="1:10" ht="12.75">
      <c r="A106" s="59"/>
      <c r="B106" s="7"/>
      <c r="C106" s="105"/>
      <c r="D106" s="105"/>
      <c r="E106" s="105"/>
      <c r="F106" s="105"/>
      <c r="G106" s="105"/>
      <c r="H106" s="105"/>
      <c r="I106" s="105"/>
      <c r="J106" s="105"/>
    </row>
    <row r="107" spans="1:10" s="4" customFormat="1" ht="12.75">
      <c r="A107" s="60" t="s">
        <v>83</v>
      </c>
      <c r="B107" s="113" t="s">
        <v>84</v>
      </c>
      <c r="C107" s="112">
        <f>C109</f>
        <v>1500</v>
      </c>
      <c r="D107" s="112">
        <f aca="true" t="shared" si="47" ref="D107:J107">D109</f>
        <v>0</v>
      </c>
      <c r="E107" s="112">
        <f t="shared" si="47"/>
        <v>0</v>
      </c>
      <c r="F107" s="112">
        <f t="shared" si="47"/>
        <v>1500</v>
      </c>
      <c r="G107" s="112">
        <f t="shared" si="47"/>
        <v>0</v>
      </c>
      <c r="H107" s="112">
        <f t="shared" si="47"/>
        <v>0</v>
      </c>
      <c r="I107" s="112">
        <f t="shared" si="47"/>
        <v>0</v>
      </c>
      <c r="J107" s="112">
        <f t="shared" si="47"/>
        <v>0</v>
      </c>
    </row>
    <row r="108" spans="1:10" s="103" customFormat="1" ht="12.75" customHeight="1">
      <c r="A108" s="100" t="s">
        <v>62</v>
      </c>
      <c r="B108" s="101" t="s">
        <v>85</v>
      </c>
      <c r="C108" s="102">
        <f>C109</f>
        <v>1500</v>
      </c>
      <c r="D108" s="102">
        <f aca="true" t="shared" si="48" ref="D108:J108">D109</f>
        <v>0</v>
      </c>
      <c r="E108" s="102">
        <f t="shared" si="48"/>
        <v>0</v>
      </c>
      <c r="F108" s="102">
        <f t="shared" si="48"/>
        <v>1500</v>
      </c>
      <c r="G108" s="102">
        <f t="shared" si="48"/>
        <v>0</v>
      </c>
      <c r="H108" s="102">
        <f t="shared" si="48"/>
        <v>0</v>
      </c>
      <c r="I108" s="102">
        <f t="shared" si="48"/>
        <v>0</v>
      </c>
      <c r="J108" s="102">
        <f t="shared" si="48"/>
        <v>0</v>
      </c>
    </row>
    <row r="109" spans="1:10" s="4" customFormat="1" ht="12.75">
      <c r="A109" s="91">
        <v>3</v>
      </c>
      <c r="B109" s="89" t="s">
        <v>45</v>
      </c>
      <c r="C109" s="98">
        <f>C110</f>
        <v>1500</v>
      </c>
      <c r="D109" s="98">
        <f aca="true" t="shared" si="49" ref="D109:J109">D110</f>
        <v>0</v>
      </c>
      <c r="E109" s="98">
        <f t="shared" si="49"/>
        <v>0</v>
      </c>
      <c r="F109" s="98">
        <f t="shared" si="49"/>
        <v>1500</v>
      </c>
      <c r="G109" s="98">
        <f t="shared" si="49"/>
        <v>0</v>
      </c>
      <c r="H109" s="98">
        <f t="shared" si="49"/>
        <v>0</v>
      </c>
      <c r="I109" s="98">
        <f t="shared" si="49"/>
        <v>0</v>
      </c>
      <c r="J109" s="98">
        <f t="shared" si="49"/>
        <v>0</v>
      </c>
    </row>
    <row r="110" spans="1:10" s="4" customFormat="1" ht="12.75">
      <c r="A110" s="91">
        <v>32</v>
      </c>
      <c r="B110" s="89" t="s">
        <v>25</v>
      </c>
      <c r="C110" s="98">
        <f>C111+C112+C113+C114</f>
        <v>1500</v>
      </c>
      <c r="D110" s="98">
        <f>D111+D112+D113</f>
        <v>0</v>
      </c>
      <c r="E110" s="98">
        <f>E111+E112+E113+E114</f>
        <v>0</v>
      </c>
      <c r="F110" s="98">
        <f>F111+F112+F113+F114</f>
        <v>1500</v>
      </c>
      <c r="G110" s="98">
        <f>G111+G112+G113</f>
        <v>0</v>
      </c>
      <c r="H110" s="98">
        <f>H111+H112+H113</f>
        <v>0</v>
      </c>
      <c r="I110" s="98">
        <f>I111+I112+I113</f>
        <v>0</v>
      </c>
      <c r="J110" s="98">
        <f>J111+J112+J113</f>
        <v>0</v>
      </c>
    </row>
    <row r="111" spans="1:10" ht="12.75">
      <c r="A111" s="85">
        <v>321</v>
      </c>
      <c r="B111" s="86" t="s">
        <v>26</v>
      </c>
      <c r="C111" s="99">
        <v>0</v>
      </c>
      <c r="D111" s="99"/>
      <c r="E111" s="99"/>
      <c r="F111" s="99">
        <f>C111</f>
        <v>0</v>
      </c>
      <c r="G111" s="99"/>
      <c r="H111" s="99"/>
      <c r="I111" s="99"/>
      <c r="J111" s="99"/>
    </row>
    <row r="112" spans="1:10" ht="12.75">
      <c r="A112" s="85">
        <v>322</v>
      </c>
      <c r="B112" s="86" t="s">
        <v>27</v>
      </c>
      <c r="C112" s="99">
        <v>800</v>
      </c>
      <c r="D112" s="99"/>
      <c r="E112" s="99"/>
      <c r="F112" s="99">
        <f>C112</f>
        <v>800</v>
      </c>
      <c r="G112" s="99"/>
      <c r="H112" s="99"/>
      <c r="I112" s="99"/>
      <c r="J112" s="99"/>
    </row>
    <row r="113" spans="1:10" ht="12.75">
      <c r="A113" s="85">
        <v>323</v>
      </c>
      <c r="B113" s="86" t="s">
        <v>28</v>
      </c>
      <c r="C113" s="99">
        <v>700</v>
      </c>
      <c r="D113" s="99"/>
      <c r="E113" s="99"/>
      <c r="F113" s="99">
        <f>C113</f>
        <v>700</v>
      </c>
      <c r="G113" s="99"/>
      <c r="H113" s="99"/>
      <c r="I113" s="99"/>
      <c r="J113" s="99"/>
    </row>
    <row r="114" spans="1:10" ht="12.75">
      <c r="A114" s="85">
        <v>329</v>
      </c>
      <c r="B114" s="86" t="s">
        <v>56</v>
      </c>
      <c r="C114" s="99">
        <v>0</v>
      </c>
      <c r="D114" s="99"/>
      <c r="E114" s="99"/>
      <c r="F114" s="99">
        <f>C114</f>
        <v>0</v>
      </c>
      <c r="G114" s="99"/>
      <c r="H114" s="99"/>
      <c r="I114" s="99"/>
      <c r="J114" s="99"/>
    </row>
    <row r="115" spans="1:10" ht="12.75">
      <c r="A115" s="59"/>
      <c r="B115" s="7"/>
      <c r="C115" s="105"/>
      <c r="D115" s="105"/>
      <c r="E115" s="105"/>
      <c r="F115" s="105"/>
      <c r="G115" s="105"/>
      <c r="H115" s="105"/>
      <c r="I115" s="105"/>
      <c r="J115" s="105"/>
    </row>
    <row r="116" spans="1:10" s="4" customFormat="1" ht="12.75">
      <c r="A116" s="60" t="s">
        <v>87</v>
      </c>
      <c r="B116" s="113" t="s">
        <v>88</v>
      </c>
      <c r="C116" s="112">
        <f>C118+C126</f>
        <v>10000</v>
      </c>
      <c r="D116" s="112">
        <f aca="true" t="shared" si="50" ref="D116:J116">D118+D126</f>
        <v>0</v>
      </c>
      <c r="E116" s="112">
        <f t="shared" si="50"/>
        <v>10000</v>
      </c>
      <c r="F116" s="112">
        <f t="shared" si="50"/>
        <v>0</v>
      </c>
      <c r="G116" s="112">
        <f t="shared" si="50"/>
        <v>0</v>
      </c>
      <c r="H116" s="112">
        <f t="shared" si="50"/>
        <v>0</v>
      </c>
      <c r="I116" s="112">
        <f t="shared" si="50"/>
        <v>0</v>
      </c>
      <c r="J116" s="112">
        <f t="shared" si="50"/>
        <v>0</v>
      </c>
    </row>
    <row r="117" spans="1:10" s="103" customFormat="1" ht="12.75" customHeight="1">
      <c r="A117" s="100" t="s">
        <v>62</v>
      </c>
      <c r="B117" s="101" t="s">
        <v>86</v>
      </c>
      <c r="C117" s="102">
        <f>C118+C126</f>
        <v>10000</v>
      </c>
      <c r="D117" s="102">
        <f aca="true" t="shared" si="51" ref="D117:J117">D118+D126</f>
        <v>0</v>
      </c>
      <c r="E117" s="102">
        <f t="shared" si="51"/>
        <v>10000</v>
      </c>
      <c r="F117" s="102">
        <f t="shared" si="51"/>
        <v>0</v>
      </c>
      <c r="G117" s="102">
        <f t="shared" si="51"/>
        <v>0</v>
      </c>
      <c r="H117" s="102">
        <f t="shared" si="51"/>
        <v>0</v>
      </c>
      <c r="I117" s="102">
        <f t="shared" si="51"/>
        <v>0</v>
      </c>
      <c r="J117" s="102">
        <f t="shared" si="51"/>
        <v>0</v>
      </c>
    </row>
    <row r="118" spans="1:10" s="4" customFormat="1" ht="12.75">
      <c r="A118" s="91">
        <v>3</v>
      </c>
      <c r="B118" s="89" t="s">
        <v>45</v>
      </c>
      <c r="C118" s="98">
        <f aca="true" t="shared" si="52" ref="C118:J118">C119+C124</f>
        <v>6100</v>
      </c>
      <c r="D118" s="98">
        <f t="shared" si="52"/>
        <v>0</v>
      </c>
      <c r="E118" s="98">
        <f t="shared" si="52"/>
        <v>6100</v>
      </c>
      <c r="F118" s="98">
        <f t="shared" si="52"/>
        <v>0</v>
      </c>
      <c r="G118" s="98">
        <f t="shared" si="52"/>
        <v>0</v>
      </c>
      <c r="H118" s="98">
        <f t="shared" si="52"/>
        <v>0</v>
      </c>
      <c r="I118" s="98">
        <f t="shared" si="52"/>
        <v>0</v>
      </c>
      <c r="J118" s="98">
        <f t="shared" si="52"/>
        <v>0</v>
      </c>
    </row>
    <row r="119" spans="1:10" s="4" customFormat="1" ht="12.75">
      <c r="A119" s="91">
        <v>32</v>
      </c>
      <c r="B119" s="89" t="s">
        <v>25</v>
      </c>
      <c r="C119" s="98">
        <f>C120+C121+C122+C123</f>
        <v>6100</v>
      </c>
      <c r="D119" s="98">
        <f>D120+D121+D122</f>
        <v>0</v>
      </c>
      <c r="E119" s="98">
        <f>E120+E121+E122+E123</f>
        <v>6100</v>
      </c>
      <c r="F119" s="98">
        <f>F120+F121+F122+F123</f>
        <v>0</v>
      </c>
      <c r="G119" s="98">
        <f>G120+G121+G122</f>
        <v>0</v>
      </c>
      <c r="H119" s="98">
        <f>H120+H121+H122</f>
        <v>0</v>
      </c>
      <c r="I119" s="98">
        <f>I120+I121+I122</f>
        <v>0</v>
      </c>
      <c r="J119" s="98">
        <f>J120+J121+J122</f>
        <v>0</v>
      </c>
    </row>
    <row r="120" spans="1:10" ht="12.75">
      <c r="A120" s="85">
        <v>321</v>
      </c>
      <c r="B120" s="86" t="s">
        <v>26</v>
      </c>
      <c r="C120" s="99">
        <v>0</v>
      </c>
      <c r="D120" s="99"/>
      <c r="E120" s="99">
        <f>C120</f>
        <v>0</v>
      </c>
      <c r="F120" s="99">
        <f>C120</f>
        <v>0</v>
      </c>
      <c r="G120" s="99"/>
      <c r="H120" s="99"/>
      <c r="I120" s="99"/>
      <c r="J120" s="99"/>
    </row>
    <row r="121" spans="1:10" ht="12.75">
      <c r="A121" s="85">
        <v>322</v>
      </c>
      <c r="B121" s="86" t="s">
        <v>27</v>
      </c>
      <c r="C121" s="99">
        <v>0</v>
      </c>
      <c r="D121" s="99"/>
      <c r="E121" s="99">
        <f>C121</f>
        <v>0</v>
      </c>
      <c r="F121" s="99"/>
      <c r="G121" s="99"/>
      <c r="H121" s="99"/>
      <c r="I121" s="99"/>
      <c r="J121" s="99"/>
    </row>
    <row r="122" spans="1:10" ht="12.75">
      <c r="A122" s="85">
        <v>323</v>
      </c>
      <c r="B122" s="86" t="s">
        <v>28</v>
      </c>
      <c r="C122" s="99">
        <v>5000</v>
      </c>
      <c r="D122" s="99"/>
      <c r="E122" s="99">
        <f>C122</f>
        <v>5000</v>
      </c>
      <c r="F122" s="99"/>
      <c r="G122" s="99"/>
      <c r="H122" s="99"/>
      <c r="I122" s="99"/>
      <c r="J122" s="99"/>
    </row>
    <row r="123" spans="1:10" ht="12.75">
      <c r="A123" s="85">
        <v>329</v>
      </c>
      <c r="B123" s="86" t="s">
        <v>56</v>
      </c>
      <c r="C123" s="99">
        <v>1100</v>
      </c>
      <c r="D123" s="99"/>
      <c r="E123" s="99">
        <f>C123</f>
        <v>1100</v>
      </c>
      <c r="F123" s="99"/>
      <c r="G123" s="99"/>
      <c r="H123" s="99"/>
      <c r="I123" s="99"/>
      <c r="J123" s="99"/>
    </row>
    <row r="124" spans="1:10" s="4" customFormat="1" ht="12.75">
      <c r="A124" s="91">
        <v>34</v>
      </c>
      <c r="B124" s="89" t="s">
        <v>57</v>
      </c>
      <c r="C124" s="98">
        <f aca="true" t="shared" si="53" ref="C124:J124">C125</f>
        <v>0</v>
      </c>
      <c r="D124" s="98">
        <f t="shared" si="53"/>
        <v>0</v>
      </c>
      <c r="E124" s="98">
        <f t="shared" si="53"/>
        <v>0</v>
      </c>
      <c r="F124" s="98">
        <f t="shared" si="53"/>
        <v>0</v>
      </c>
      <c r="G124" s="98">
        <f t="shared" si="53"/>
        <v>0</v>
      </c>
      <c r="H124" s="98">
        <f t="shared" si="53"/>
        <v>0</v>
      </c>
      <c r="I124" s="98">
        <f t="shared" si="53"/>
        <v>0</v>
      </c>
      <c r="J124" s="98">
        <f t="shared" si="53"/>
        <v>0</v>
      </c>
    </row>
    <row r="125" spans="1:10" ht="12.75">
      <c r="A125" s="85">
        <v>343</v>
      </c>
      <c r="B125" s="86" t="s">
        <v>30</v>
      </c>
      <c r="C125" s="99">
        <v>0</v>
      </c>
      <c r="D125" s="99"/>
      <c r="E125" s="99"/>
      <c r="F125" s="99"/>
      <c r="G125" s="99"/>
      <c r="H125" s="99"/>
      <c r="I125" s="99"/>
      <c r="J125" s="99"/>
    </row>
    <row r="126" spans="1:10" s="4" customFormat="1" ht="12.75">
      <c r="A126" s="91">
        <v>4</v>
      </c>
      <c r="B126" s="89" t="s">
        <v>66</v>
      </c>
      <c r="C126" s="98">
        <f aca="true" t="shared" si="54" ref="C126:J126">C127</f>
        <v>3900</v>
      </c>
      <c r="D126" s="98">
        <f t="shared" si="54"/>
        <v>0</v>
      </c>
      <c r="E126" s="98">
        <f t="shared" si="54"/>
        <v>3900</v>
      </c>
      <c r="F126" s="98">
        <f t="shared" si="54"/>
        <v>0</v>
      </c>
      <c r="G126" s="98">
        <f t="shared" si="54"/>
        <v>0</v>
      </c>
      <c r="H126" s="98">
        <f t="shared" si="54"/>
        <v>0</v>
      </c>
      <c r="I126" s="98">
        <f t="shared" si="54"/>
        <v>0</v>
      </c>
      <c r="J126" s="98">
        <f t="shared" si="54"/>
        <v>0</v>
      </c>
    </row>
    <row r="127" spans="1:10" s="4" customFormat="1" ht="12.75">
      <c r="A127" s="91">
        <v>42</v>
      </c>
      <c r="B127" s="89" t="s">
        <v>66</v>
      </c>
      <c r="C127" s="98">
        <f aca="true" t="shared" si="55" ref="C127:J127">C128+C129</f>
        <v>3900</v>
      </c>
      <c r="D127" s="98">
        <f t="shared" si="55"/>
        <v>0</v>
      </c>
      <c r="E127" s="98">
        <f t="shared" si="55"/>
        <v>3900</v>
      </c>
      <c r="F127" s="98">
        <f t="shared" si="55"/>
        <v>0</v>
      </c>
      <c r="G127" s="98">
        <f t="shared" si="55"/>
        <v>0</v>
      </c>
      <c r="H127" s="98">
        <f t="shared" si="55"/>
        <v>0</v>
      </c>
      <c r="I127" s="98">
        <f t="shared" si="55"/>
        <v>0</v>
      </c>
      <c r="J127" s="98">
        <f t="shared" si="55"/>
        <v>0</v>
      </c>
    </row>
    <row r="128" spans="1:10" ht="12.75">
      <c r="A128" s="85">
        <v>422</v>
      </c>
      <c r="B128" s="86" t="s">
        <v>67</v>
      </c>
      <c r="C128" s="99">
        <v>3900</v>
      </c>
      <c r="D128" s="99"/>
      <c r="E128" s="99">
        <f>C128</f>
        <v>3900</v>
      </c>
      <c r="F128" s="99"/>
      <c r="G128" s="99"/>
      <c r="H128" s="99"/>
      <c r="I128" s="99"/>
      <c r="J128" s="99"/>
    </row>
    <row r="129" spans="1:10" s="105" customFormat="1" ht="12.75">
      <c r="A129" s="106">
        <v>424</v>
      </c>
      <c r="B129" s="104" t="s">
        <v>68</v>
      </c>
      <c r="C129" s="99">
        <v>0</v>
      </c>
      <c r="D129" s="99"/>
      <c r="E129" s="99">
        <f>C129</f>
        <v>0</v>
      </c>
      <c r="F129" s="99"/>
      <c r="G129" s="99"/>
      <c r="H129" s="99"/>
      <c r="I129" s="99"/>
      <c r="J129" s="99"/>
    </row>
    <row r="130" spans="1:10" s="105" customFormat="1" ht="12.75">
      <c r="A130" s="106"/>
      <c r="B130" s="104"/>
      <c r="C130" s="99"/>
      <c r="D130" s="99"/>
      <c r="E130" s="99"/>
      <c r="F130" s="99"/>
      <c r="G130" s="99"/>
      <c r="H130" s="99"/>
      <c r="I130" s="99"/>
      <c r="J130" s="99"/>
    </row>
    <row r="131" spans="1:10" s="114" customFormat="1" ht="13.5" thickBot="1">
      <c r="A131" s="186">
        <v>9078</v>
      </c>
      <c r="B131" s="187" t="s">
        <v>94</v>
      </c>
      <c r="C131" s="188">
        <f>C134</f>
        <v>114000</v>
      </c>
      <c r="D131" s="188">
        <f aca="true" t="shared" si="56" ref="D131:J131">D134</f>
        <v>0</v>
      </c>
      <c r="E131" s="188">
        <f t="shared" si="56"/>
        <v>114000</v>
      </c>
      <c r="F131" s="188">
        <f t="shared" si="56"/>
        <v>0</v>
      </c>
      <c r="G131" s="188">
        <f t="shared" si="56"/>
        <v>0</v>
      </c>
      <c r="H131" s="188">
        <f t="shared" si="56"/>
        <v>0</v>
      </c>
      <c r="I131" s="188">
        <f t="shared" si="56"/>
        <v>0</v>
      </c>
      <c r="J131" s="188">
        <f t="shared" si="56"/>
        <v>0</v>
      </c>
    </row>
    <row r="132" spans="1:10" s="4" customFormat="1" ht="12.75">
      <c r="A132" s="60" t="s">
        <v>90</v>
      </c>
      <c r="B132" s="113" t="s">
        <v>91</v>
      </c>
      <c r="C132" s="112">
        <f>C134</f>
        <v>114000</v>
      </c>
      <c r="D132" s="112">
        <f aca="true" t="shared" si="57" ref="D132:J132">D134</f>
        <v>0</v>
      </c>
      <c r="E132" s="112">
        <f t="shared" si="57"/>
        <v>114000</v>
      </c>
      <c r="F132" s="112">
        <f t="shared" si="57"/>
        <v>0</v>
      </c>
      <c r="G132" s="112">
        <f t="shared" si="57"/>
        <v>0</v>
      </c>
      <c r="H132" s="112">
        <f t="shared" si="57"/>
        <v>0</v>
      </c>
      <c r="I132" s="112">
        <f t="shared" si="57"/>
        <v>0</v>
      </c>
      <c r="J132" s="112">
        <f t="shared" si="57"/>
        <v>0</v>
      </c>
    </row>
    <row r="133" spans="1:10" s="103" customFormat="1" ht="12.75" customHeight="1">
      <c r="A133" s="100" t="s">
        <v>62</v>
      </c>
      <c r="B133" s="101" t="s">
        <v>92</v>
      </c>
      <c r="C133" s="102">
        <f>C134</f>
        <v>114000</v>
      </c>
      <c r="D133" s="102">
        <f aca="true" t="shared" si="58" ref="D133:J133">D134</f>
        <v>0</v>
      </c>
      <c r="E133" s="102">
        <f t="shared" si="58"/>
        <v>114000</v>
      </c>
      <c r="F133" s="102">
        <f t="shared" si="58"/>
        <v>0</v>
      </c>
      <c r="G133" s="102">
        <f t="shared" si="58"/>
        <v>0</v>
      </c>
      <c r="H133" s="102">
        <f t="shared" si="58"/>
        <v>0</v>
      </c>
      <c r="I133" s="102">
        <f t="shared" si="58"/>
        <v>0</v>
      </c>
      <c r="J133" s="102">
        <f t="shared" si="58"/>
        <v>0</v>
      </c>
    </row>
    <row r="134" spans="1:10" s="4" customFormat="1" ht="12.75">
      <c r="A134" s="91">
        <v>3</v>
      </c>
      <c r="B134" s="89" t="s">
        <v>45</v>
      </c>
      <c r="C134" s="98">
        <f>C135</f>
        <v>114000</v>
      </c>
      <c r="D134" s="98">
        <f aca="true" t="shared" si="59" ref="D134:J134">D135</f>
        <v>0</v>
      </c>
      <c r="E134" s="98">
        <f t="shared" si="59"/>
        <v>114000</v>
      </c>
      <c r="F134" s="98">
        <f t="shared" si="59"/>
        <v>0</v>
      </c>
      <c r="G134" s="98">
        <f t="shared" si="59"/>
        <v>0</v>
      </c>
      <c r="H134" s="98">
        <f t="shared" si="59"/>
        <v>0</v>
      </c>
      <c r="I134" s="98">
        <f t="shared" si="59"/>
        <v>0</v>
      </c>
      <c r="J134" s="98">
        <f t="shared" si="59"/>
        <v>0</v>
      </c>
    </row>
    <row r="135" spans="1:10" s="4" customFormat="1" ht="12.75">
      <c r="A135" s="91">
        <v>31</v>
      </c>
      <c r="B135" s="89" t="s">
        <v>21</v>
      </c>
      <c r="C135" s="98">
        <f>C136+C137+C138+C139</f>
        <v>114000</v>
      </c>
      <c r="D135" s="98">
        <f>D136+D137+D138</f>
        <v>0</v>
      </c>
      <c r="E135" s="98">
        <f>E136+E137+E138+E139</f>
        <v>114000</v>
      </c>
      <c r="F135" s="98">
        <f>F136+F137+F138+F139</f>
        <v>0</v>
      </c>
      <c r="G135" s="98">
        <f>G136+G137+G138</f>
        <v>0</v>
      </c>
      <c r="H135" s="98">
        <f>H136+H137+H138</f>
        <v>0</v>
      </c>
      <c r="I135" s="98">
        <f>I136+I137+I138</f>
        <v>0</v>
      </c>
      <c r="J135" s="98">
        <f>J136+J137+J138</f>
        <v>0</v>
      </c>
    </row>
    <row r="136" spans="1:10" ht="12.75">
      <c r="A136" s="85">
        <v>311</v>
      </c>
      <c r="B136" s="86" t="s">
        <v>93</v>
      </c>
      <c r="C136" s="99">
        <v>92000</v>
      </c>
      <c r="D136" s="99"/>
      <c r="E136" s="99">
        <f>C136</f>
        <v>92000</v>
      </c>
      <c r="F136" s="99"/>
      <c r="G136" s="99"/>
      <c r="H136" s="99"/>
      <c r="I136" s="99"/>
      <c r="J136" s="99"/>
    </row>
    <row r="137" spans="1:10" ht="12.75">
      <c r="A137" s="85">
        <v>312</v>
      </c>
      <c r="B137" s="86" t="s">
        <v>23</v>
      </c>
      <c r="C137" s="99">
        <v>6000</v>
      </c>
      <c r="D137" s="99"/>
      <c r="E137" s="99">
        <f>C137</f>
        <v>6000</v>
      </c>
      <c r="F137" s="99"/>
      <c r="G137" s="99"/>
      <c r="H137" s="99"/>
      <c r="I137" s="99"/>
      <c r="J137" s="99"/>
    </row>
    <row r="138" spans="1:10" ht="12.75">
      <c r="A138" s="85">
        <v>313</v>
      </c>
      <c r="B138" s="86" t="s">
        <v>24</v>
      </c>
      <c r="C138" s="99">
        <v>16000</v>
      </c>
      <c r="D138" s="99"/>
      <c r="E138" s="99">
        <f>C138</f>
        <v>16000</v>
      </c>
      <c r="F138" s="99"/>
      <c r="G138" s="99"/>
      <c r="H138" s="99"/>
      <c r="I138" s="99"/>
      <c r="J138" s="99"/>
    </row>
    <row r="139" spans="1:5" s="4" customFormat="1" ht="12.75">
      <c r="A139" s="59"/>
      <c r="B139" s="7"/>
      <c r="C139" s="3"/>
      <c r="E139" s="3"/>
    </row>
    <row r="140" spans="1:10" ht="12.75">
      <c r="A140" s="59"/>
      <c r="B140" s="7"/>
      <c r="C140" s="3"/>
      <c r="D140" s="3"/>
      <c r="E140" s="3"/>
      <c r="F140" s="3"/>
      <c r="G140" s="3"/>
      <c r="H140" s="3"/>
      <c r="I140" s="3"/>
      <c r="J140" s="3"/>
    </row>
    <row r="141" spans="1:10" ht="38.25">
      <c r="A141" s="197" t="s">
        <v>18</v>
      </c>
      <c r="B141" s="198" t="s">
        <v>19</v>
      </c>
      <c r="C141" s="197" t="s">
        <v>120</v>
      </c>
      <c r="D141" s="197" t="s">
        <v>47</v>
      </c>
      <c r="E141" s="197" t="s">
        <v>48</v>
      </c>
      <c r="F141" s="197" t="s">
        <v>11</v>
      </c>
      <c r="G141" s="197" t="s">
        <v>13</v>
      </c>
      <c r="H141" s="197" t="s">
        <v>20</v>
      </c>
      <c r="I141" s="197" t="s">
        <v>12</v>
      </c>
      <c r="J141" s="197" t="s">
        <v>15</v>
      </c>
    </row>
    <row r="142" spans="1:10" ht="12.75">
      <c r="A142" s="80"/>
      <c r="B142" s="81"/>
      <c r="C142" s="82"/>
      <c r="D142" s="82"/>
      <c r="E142" s="82"/>
      <c r="F142" s="82"/>
      <c r="G142" s="82"/>
      <c r="H142" s="82"/>
      <c r="I142" s="82"/>
      <c r="J142" s="82"/>
    </row>
    <row r="143" spans="1:10" ht="12.75">
      <c r="A143" s="83"/>
      <c r="B143" s="84" t="s">
        <v>97</v>
      </c>
      <c r="C143" s="193">
        <f>C145+C153+C183+C224</f>
        <v>5388548.39</v>
      </c>
      <c r="D143" s="193">
        <f aca="true" t="shared" si="60" ref="D143:J143">D145+D153+D183+D224</f>
        <v>4734000</v>
      </c>
      <c r="E143" s="193">
        <f t="shared" si="60"/>
        <v>580052.3899999999</v>
      </c>
      <c r="F143" s="193">
        <f t="shared" si="60"/>
        <v>74496</v>
      </c>
      <c r="G143" s="193">
        <f t="shared" si="60"/>
        <v>76500</v>
      </c>
      <c r="H143" s="193">
        <f t="shared" si="60"/>
        <v>0</v>
      </c>
      <c r="I143" s="193">
        <f t="shared" si="60"/>
        <v>0</v>
      </c>
      <c r="J143" s="193">
        <f t="shared" si="60"/>
        <v>0</v>
      </c>
    </row>
    <row r="144" spans="1:10" ht="12.75">
      <c r="A144" s="85"/>
      <c r="B144" s="86"/>
      <c r="C144" s="87"/>
      <c r="D144" s="87"/>
      <c r="E144" s="87"/>
      <c r="F144" s="87"/>
      <c r="G144" s="87"/>
      <c r="H144" s="87"/>
      <c r="I144" s="87"/>
      <c r="J144" s="87"/>
    </row>
    <row r="145" spans="1:10" s="4" customFormat="1" ht="13.5" thickBot="1">
      <c r="A145" s="119">
        <v>1101</v>
      </c>
      <c r="B145" s="120" t="s">
        <v>49</v>
      </c>
      <c r="C145" s="126">
        <f>C146</f>
        <v>4725000</v>
      </c>
      <c r="D145" s="126">
        <f aca="true" t="shared" si="61" ref="D145:J145">D146</f>
        <v>4725000</v>
      </c>
      <c r="E145" s="126">
        <f t="shared" si="61"/>
        <v>0</v>
      </c>
      <c r="F145" s="126">
        <f t="shared" si="61"/>
        <v>0</v>
      </c>
      <c r="G145" s="126">
        <f t="shared" si="61"/>
        <v>0</v>
      </c>
      <c r="H145" s="126">
        <f t="shared" si="61"/>
        <v>0</v>
      </c>
      <c r="I145" s="126">
        <f t="shared" si="61"/>
        <v>0</v>
      </c>
      <c r="J145" s="126">
        <f t="shared" si="61"/>
        <v>0</v>
      </c>
    </row>
    <row r="146" spans="1:10" ht="12.75">
      <c r="A146" s="117" t="s">
        <v>50</v>
      </c>
      <c r="B146" s="118" t="s">
        <v>51</v>
      </c>
      <c r="C146" s="127">
        <f>C148</f>
        <v>4725000</v>
      </c>
      <c r="D146" s="127">
        <f aca="true" t="shared" si="62" ref="D146:J146">D148</f>
        <v>4725000</v>
      </c>
      <c r="E146" s="127">
        <f t="shared" si="62"/>
        <v>0</v>
      </c>
      <c r="F146" s="127">
        <f t="shared" si="62"/>
        <v>0</v>
      </c>
      <c r="G146" s="127">
        <f t="shared" si="62"/>
        <v>0</v>
      </c>
      <c r="H146" s="127">
        <f t="shared" si="62"/>
        <v>0</v>
      </c>
      <c r="I146" s="127">
        <f t="shared" si="62"/>
        <v>0</v>
      </c>
      <c r="J146" s="127">
        <f t="shared" si="62"/>
        <v>0</v>
      </c>
    </row>
    <row r="147" spans="1:10" s="103" customFormat="1" ht="12.75">
      <c r="A147" s="133" t="s">
        <v>64</v>
      </c>
      <c r="B147" s="134" t="s">
        <v>89</v>
      </c>
      <c r="C147" s="135">
        <f>C148</f>
        <v>4725000</v>
      </c>
      <c r="D147" s="135">
        <f aca="true" t="shared" si="63" ref="D147:J147">D148</f>
        <v>4725000</v>
      </c>
      <c r="E147" s="135">
        <f t="shared" si="63"/>
        <v>0</v>
      </c>
      <c r="F147" s="135">
        <f t="shared" si="63"/>
        <v>0</v>
      </c>
      <c r="G147" s="135">
        <f t="shared" si="63"/>
        <v>0</v>
      </c>
      <c r="H147" s="135">
        <f t="shared" si="63"/>
        <v>0</v>
      </c>
      <c r="I147" s="135">
        <f t="shared" si="63"/>
        <v>0</v>
      </c>
      <c r="J147" s="135">
        <f t="shared" si="63"/>
        <v>0</v>
      </c>
    </row>
    <row r="148" spans="1:10" ht="12.75">
      <c r="A148" s="91">
        <v>3</v>
      </c>
      <c r="B148" s="89" t="s">
        <v>45</v>
      </c>
      <c r="C148" s="99">
        <f>C10</f>
        <v>4725000</v>
      </c>
      <c r="D148" s="99">
        <f>C148</f>
        <v>4725000</v>
      </c>
      <c r="E148" s="87"/>
      <c r="F148" s="87"/>
      <c r="G148" s="87"/>
      <c r="H148" s="87"/>
      <c r="I148" s="87"/>
      <c r="J148" s="87"/>
    </row>
    <row r="149" spans="1:10" ht="12.75">
      <c r="A149" s="91">
        <v>31</v>
      </c>
      <c r="B149" s="89" t="s">
        <v>21</v>
      </c>
      <c r="C149" s="99">
        <f>C11</f>
        <v>4725000</v>
      </c>
      <c r="D149" s="99">
        <f>C149</f>
        <v>4725000</v>
      </c>
      <c r="E149" s="87"/>
      <c r="F149" s="87"/>
      <c r="G149" s="87"/>
      <c r="H149" s="87"/>
      <c r="I149" s="87"/>
      <c r="J149" s="87"/>
    </row>
    <row r="150" spans="1:10" ht="12.75">
      <c r="A150" s="91">
        <v>32</v>
      </c>
      <c r="B150" s="89" t="s">
        <v>25</v>
      </c>
      <c r="C150" s="99">
        <f>C15</f>
        <v>0</v>
      </c>
      <c r="D150" s="99">
        <f>C150</f>
        <v>0</v>
      </c>
      <c r="E150" s="87"/>
      <c r="F150" s="87"/>
      <c r="G150" s="87"/>
      <c r="H150" s="87"/>
      <c r="I150" s="87"/>
      <c r="J150" s="87"/>
    </row>
    <row r="151" spans="1:10" ht="12.75">
      <c r="A151" s="91">
        <v>34</v>
      </c>
      <c r="B151" s="89" t="s">
        <v>29</v>
      </c>
      <c r="C151" s="87">
        <v>0</v>
      </c>
      <c r="D151" s="99">
        <f>C151</f>
        <v>0</v>
      </c>
      <c r="E151" s="87"/>
      <c r="F151" s="87"/>
      <c r="G151" s="87"/>
      <c r="H151" s="87"/>
      <c r="I151" s="87"/>
      <c r="J151" s="87"/>
    </row>
    <row r="152" spans="1:10" ht="12.75">
      <c r="A152" s="91"/>
      <c r="B152" s="89"/>
      <c r="C152" s="87"/>
      <c r="D152" s="99"/>
      <c r="E152" s="87"/>
      <c r="F152" s="87"/>
      <c r="G152" s="87"/>
      <c r="H152" s="87"/>
      <c r="I152" s="87"/>
      <c r="J152" s="87"/>
    </row>
    <row r="153" spans="1:10" s="114" customFormat="1" ht="26.25" thickBot="1">
      <c r="A153" s="121">
        <v>2201</v>
      </c>
      <c r="B153" s="122" t="s">
        <v>53</v>
      </c>
      <c r="C153" s="123">
        <f>C154+C162+C168</f>
        <v>467206.58999999997</v>
      </c>
      <c r="D153" s="123">
        <f aca="true" t="shared" si="64" ref="D153:J153">D154+D162+D168</f>
        <v>0</v>
      </c>
      <c r="E153" s="123">
        <f t="shared" si="64"/>
        <v>394210.58999999997</v>
      </c>
      <c r="F153" s="123">
        <f t="shared" si="64"/>
        <v>72996</v>
      </c>
      <c r="G153" s="123">
        <f t="shared" si="64"/>
        <v>0</v>
      </c>
      <c r="H153" s="123">
        <f t="shared" si="64"/>
        <v>0</v>
      </c>
      <c r="I153" s="123">
        <f t="shared" si="64"/>
        <v>0</v>
      </c>
      <c r="J153" s="123">
        <f t="shared" si="64"/>
        <v>0</v>
      </c>
    </row>
    <row r="154" spans="1:10" s="4" customFormat="1" ht="12.75" customHeight="1">
      <c r="A154" s="117" t="s">
        <v>54</v>
      </c>
      <c r="B154" s="118" t="s">
        <v>55</v>
      </c>
      <c r="C154" s="116">
        <f>C156</f>
        <v>204740.88</v>
      </c>
      <c r="D154" s="116">
        <f aca="true" t="shared" si="65" ref="D154:J154">D156</f>
        <v>0</v>
      </c>
      <c r="E154" s="116">
        <f t="shared" si="65"/>
        <v>204740.88</v>
      </c>
      <c r="F154" s="116">
        <f t="shared" si="65"/>
        <v>0</v>
      </c>
      <c r="G154" s="116">
        <f t="shared" si="65"/>
        <v>0</v>
      </c>
      <c r="H154" s="116">
        <f t="shared" si="65"/>
        <v>0</v>
      </c>
      <c r="I154" s="116">
        <f t="shared" si="65"/>
        <v>0</v>
      </c>
      <c r="J154" s="116">
        <f t="shared" si="65"/>
        <v>0</v>
      </c>
    </row>
    <row r="155" spans="1:10" s="103" customFormat="1" ht="25.5" customHeight="1">
      <c r="A155" s="100" t="s">
        <v>64</v>
      </c>
      <c r="B155" s="101" t="s">
        <v>65</v>
      </c>
      <c r="C155" s="102">
        <f>C156</f>
        <v>204740.88</v>
      </c>
      <c r="D155" s="102">
        <f aca="true" t="shared" si="66" ref="D155:J155">D156</f>
        <v>0</v>
      </c>
      <c r="E155" s="102">
        <f t="shared" si="66"/>
        <v>204740.88</v>
      </c>
      <c r="F155" s="102">
        <f t="shared" si="66"/>
        <v>0</v>
      </c>
      <c r="G155" s="102">
        <f t="shared" si="66"/>
        <v>0</v>
      </c>
      <c r="H155" s="102">
        <f t="shared" si="66"/>
        <v>0</v>
      </c>
      <c r="I155" s="102">
        <f t="shared" si="66"/>
        <v>0</v>
      </c>
      <c r="J155" s="102">
        <f t="shared" si="66"/>
        <v>0</v>
      </c>
    </row>
    <row r="156" spans="1:10" s="4" customFormat="1" ht="12.75">
      <c r="A156" s="91">
        <v>3</v>
      </c>
      <c r="B156" s="89" t="s">
        <v>45</v>
      </c>
      <c r="C156" s="98">
        <f>C157+C158</f>
        <v>204740.88</v>
      </c>
      <c r="D156" s="98">
        <f aca="true" t="shared" si="67" ref="D156:J156">D157+D158</f>
        <v>0</v>
      </c>
      <c r="E156" s="98">
        <f t="shared" si="67"/>
        <v>204740.88</v>
      </c>
      <c r="F156" s="98">
        <f t="shared" si="67"/>
        <v>0</v>
      </c>
      <c r="G156" s="98">
        <f t="shared" si="67"/>
        <v>0</v>
      </c>
      <c r="H156" s="98">
        <f t="shared" si="67"/>
        <v>0</v>
      </c>
      <c r="I156" s="98">
        <f t="shared" si="67"/>
        <v>0</v>
      </c>
      <c r="J156" s="98">
        <f t="shared" si="67"/>
        <v>0</v>
      </c>
    </row>
    <row r="157" spans="1:10" s="4" customFormat="1" ht="12.75">
      <c r="A157" s="91">
        <v>32</v>
      </c>
      <c r="B157" s="89" t="s">
        <v>25</v>
      </c>
      <c r="C157" s="98">
        <f>C22</f>
        <v>196240.88</v>
      </c>
      <c r="D157" s="98">
        <f>D158+D162+D163</f>
        <v>0</v>
      </c>
      <c r="E157" s="98">
        <f>C157</f>
        <v>196240.88</v>
      </c>
      <c r="F157" s="98">
        <v>0</v>
      </c>
      <c r="G157" s="98">
        <f>G158+G162+G163</f>
        <v>0</v>
      </c>
      <c r="H157" s="98">
        <f>H158+H162+H163</f>
        <v>0</v>
      </c>
      <c r="I157" s="98">
        <f>I158+I162+I163</f>
        <v>0</v>
      </c>
      <c r="J157" s="98">
        <f>J158+J162+J163</f>
        <v>0</v>
      </c>
    </row>
    <row r="158" spans="1:10" s="4" customFormat="1" ht="12.75">
      <c r="A158" s="91">
        <v>34</v>
      </c>
      <c r="B158" s="89" t="s">
        <v>57</v>
      </c>
      <c r="C158" s="98">
        <f>C27</f>
        <v>8500</v>
      </c>
      <c r="D158" s="98">
        <f>D162</f>
        <v>0</v>
      </c>
      <c r="E158" s="98">
        <f>C158</f>
        <v>8500</v>
      </c>
      <c r="F158" s="98">
        <v>0</v>
      </c>
      <c r="G158" s="98">
        <f>G162</f>
        <v>0</v>
      </c>
      <c r="H158" s="98">
        <f>H162</f>
        <v>0</v>
      </c>
      <c r="I158" s="98">
        <f>I162</f>
        <v>0</v>
      </c>
      <c r="J158" s="98">
        <f>J162</f>
        <v>0</v>
      </c>
    </row>
    <row r="159" spans="1:10" s="4" customFormat="1" ht="12.75">
      <c r="A159" s="91"/>
      <c r="B159" s="89"/>
      <c r="C159" s="98"/>
      <c r="D159" s="98"/>
      <c r="E159" s="98"/>
      <c r="F159" s="98"/>
      <c r="G159" s="98"/>
      <c r="H159" s="98"/>
      <c r="I159" s="98"/>
      <c r="J159" s="98"/>
    </row>
    <row r="160" spans="1:10" s="4" customFormat="1" ht="12.75">
      <c r="A160" s="91"/>
      <c r="B160" s="89"/>
      <c r="C160" s="98"/>
      <c r="D160" s="98"/>
      <c r="E160" s="98"/>
      <c r="F160" s="98"/>
      <c r="G160" s="98"/>
      <c r="H160" s="98"/>
      <c r="I160" s="98"/>
      <c r="J160" s="98"/>
    </row>
    <row r="161" spans="1:10" s="4" customFormat="1" ht="12.75">
      <c r="A161" s="91"/>
      <c r="B161" s="89"/>
      <c r="C161" s="98"/>
      <c r="D161" s="98"/>
      <c r="E161" s="98"/>
      <c r="F161" s="98"/>
      <c r="G161" s="98"/>
      <c r="H161" s="98"/>
      <c r="I161" s="98"/>
      <c r="J161" s="98"/>
    </row>
    <row r="162" spans="1:10" s="4" customFormat="1" ht="12.75" customHeight="1">
      <c r="A162" s="88" t="s">
        <v>58</v>
      </c>
      <c r="B162" s="89" t="s">
        <v>59</v>
      </c>
      <c r="C162" s="98">
        <f>C164</f>
        <v>189469.71</v>
      </c>
      <c r="D162" s="98">
        <f aca="true" t="shared" si="68" ref="D162:J162">D164</f>
        <v>0</v>
      </c>
      <c r="E162" s="98">
        <f t="shared" si="68"/>
        <v>189469.71</v>
      </c>
      <c r="F162" s="98">
        <f t="shared" si="68"/>
        <v>0</v>
      </c>
      <c r="G162" s="98">
        <f t="shared" si="68"/>
        <v>0</v>
      </c>
      <c r="H162" s="98">
        <f t="shared" si="68"/>
        <v>0</v>
      </c>
      <c r="I162" s="98">
        <f t="shared" si="68"/>
        <v>0</v>
      </c>
      <c r="J162" s="98">
        <f t="shared" si="68"/>
        <v>0</v>
      </c>
    </row>
    <row r="163" spans="1:10" s="103" customFormat="1" ht="25.5" customHeight="1">
      <c r="A163" s="100" t="s">
        <v>64</v>
      </c>
      <c r="B163" s="101" t="s">
        <v>65</v>
      </c>
      <c r="C163" s="102">
        <f>C164</f>
        <v>189469.71</v>
      </c>
      <c r="D163" s="102">
        <f aca="true" t="shared" si="69" ref="D163:J163">D164</f>
        <v>0</v>
      </c>
      <c r="E163" s="102">
        <f t="shared" si="69"/>
        <v>189469.71</v>
      </c>
      <c r="F163" s="102">
        <f t="shared" si="69"/>
        <v>0</v>
      </c>
      <c r="G163" s="102">
        <f t="shared" si="69"/>
        <v>0</v>
      </c>
      <c r="H163" s="102">
        <f t="shared" si="69"/>
        <v>0</v>
      </c>
      <c r="I163" s="102">
        <f t="shared" si="69"/>
        <v>0</v>
      </c>
      <c r="J163" s="102">
        <f t="shared" si="69"/>
        <v>0</v>
      </c>
    </row>
    <row r="164" spans="1:10" s="4" customFormat="1" ht="12.75">
      <c r="A164" s="91">
        <v>3</v>
      </c>
      <c r="B164" s="89" t="s">
        <v>45</v>
      </c>
      <c r="C164" s="98">
        <f>C165+C166</f>
        <v>189469.71</v>
      </c>
      <c r="D164" s="98">
        <f aca="true" t="shared" si="70" ref="D164:J164">D165+D166</f>
        <v>0</v>
      </c>
      <c r="E164" s="98">
        <f t="shared" si="70"/>
        <v>189469.71</v>
      </c>
      <c r="F164" s="98">
        <f t="shared" si="70"/>
        <v>0</v>
      </c>
      <c r="G164" s="98">
        <f t="shared" si="70"/>
        <v>0</v>
      </c>
      <c r="H164" s="98">
        <f t="shared" si="70"/>
        <v>0</v>
      </c>
      <c r="I164" s="98">
        <f t="shared" si="70"/>
        <v>0</v>
      </c>
      <c r="J164" s="98">
        <f t="shared" si="70"/>
        <v>0</v>
      </c>
    </row>
    <row r="165" spans="1:10" s="4" customFormat="1" ht="12.75">
      <c r="A165" s="91">
        <v>32</v>
      </c>
      <c r="B165" s="89" t="s">
        <v>25</v>
      </c>
      <c r="C165" s="98">
        <f aca="true" t="shared" si="71" ref="C165:J165">C33</f>
        <v>189469.71</v>
      </c>
      <c r="D165" s="98">
        <f t="shared" si="71"/>
        <v>0</v>
      </c>
      <c r="E165" s="98">
        <f t="shared" si="71"/>
        <v>189469.71</v>
      </c>
      <c r="F165" s="98">
        <f t="shared" si="71"/>
        <v>0</v>
      </c>
      <c r="G165" s="98">
        <f t="shared" si="71"/>
        <v>0</v>
      </c>
      <c r="H165" s="98">
        <f t="shared" si="71"/>
        <v>0</v>
      </c>
      <c r="I165" s="98">
        <f t="shared" si="71"/>
        <v>0</v>
      </c>
      <c r="J165" s="98">
        <f t="shared" si="71"/>
        <v>0</v>
      </c>
    </row>
    <row r="166" spans="1:10" ht="12.75">
      <c r="A166" s="91">
        <v>34</v>
      </c>
      <c r="B166" s="89" t="s">
        <v>57</v>
      </c>
      <c r="C166" s="99">
        <f>C38</f>
        <v>0</v>
      </c>
      <c r="D166" s="99"/>
      <c r="E166" s="87"/>
      <c r="F166" s="87"/>
      <c r="G166" s="87"/>
      <c r="H166" s="87"/>
      <c r="I166" s="87"/>
      <c r="J166" s="87"/>
    </row>
    <row r="167" spans="1:10" ht="12.75">
      <c r="A167" s="91"/>
      <c r="B167" s="89"/>
      <c r="C167" s="99"/>
      <c r="D167" s="99"/>
      <c r="E167" s="87"/>
      <c r="F167" s="87"/>
      <c r="G167" s="87"/>
      <c r="H167" s="87"/>
      <c r="I167" s="87"/>
      <c r="J167" s="87"/>
    </row>
    <row r="168" spans="1:10" s="4" customFormat="1" ht="12.75" customHeight="1">
      <c r="A168" s="88" t="s">
        <v>60</v>
      </c>
      <c r="B168" s="89" t="s">
        <v>61</v>
      </c>
      <c r="C168" s="98">
        <f>C170+C173+C177+C180</f>
        <v>72996</v>
      </c>
      <c r="D168" s="98">
        <f aca="true" t="shared" si="72" ref="D168:J168">D170+D173+D177+D180</f>
        <v>0</v>
      </c>
      <c r="E168" s="98">
        <f t="shared" si="72"/>
        <v>0</v>
      </c>
      <c r="F168" s="98">
        <f t="shared" si="72"/>
        <v>72996</v>
      </c>
      <c r="G168" s="98">
        <f t="shared" si="72"/>
        <v>0</v>
      </c>
      <c r="H168" s="98">
        <f t="shared" si="72"/>
        <v>0</v>
      </c>
      <c r="I168" s="98">
        <f t="shared" si="72"/>
        <v>0</v>
      </c>
      <c r="J168" s="98">
        <f t="shared" si="72"/>
        <v>0</v>
      </c>
    </row>
    <row r="169" spans="1:10" s="103" customFormat="1" ht="12.75" customHeight="1">
      <c r="A169" s="100" t="s">
        <v>62</v>
      </c>
      <c r="B169" s="101" t="s">
        <v>63</v>
      </c>
      <c r="C169" s="102">
        <f>C170+C173</f>
        <v>30896</v>
      </c>
      <c r="D169" s="102">
        <f aca="true" t="shared" si="73" ref="D169:J169">D170</f>
        <v>0</v>
      </c>
      <c r="E169" s="102">
        <f t="shared" si="73"/>
        <v>0</v>
      </c>
      <c r="F169" s="102">
        <f t="shared" si="73"/>
        <v>11500</v>
      </c>
      <c r="G169" s="102">
        <f t="shared" si="73"/>
        <v>0</v>
      </c>
      <c r="H169" s="102">
        <f t="shared" si="73"/>
        <v>0</v>
      </c>
      <c r="I169" s="102">
        <f t="shared" si="73"/>
        <v>0</v>
      </c>
      <c r="J169" s="102">
        <f t="shared" si="73"/>
        <v>0</v>
      </c>
    </row>
    <row r="170" spans="1:10" s="4" customFormat="1" ht="12.75">
      <c r="A170" s="91">
        <v>3</v>
      </c>
      <c r="B170" s="89" t="s">
        <v>45</v>
      </c>
      <c r="C170" s="98">
        <f>C171+C172</f>
        <v>11500</v>
      </c>
      <c r="D170" s="98"/>
      <c r="E170" s="98"/>
      <c r="F170" s="98">
        <f>C170</f>
        <v>11500</v>
      </c>
      <c r="G170" s="98"/>
      <c r="H170" s="98"/>
      <c r="I170" s="98"/>
      <c r="J170" s="98"/>
    </row>
    <row r="171" spans="1:10" s="4" customFormat="1" ht="12.75">
      <c r="A171" s="91">
        <v>32</v>
      </c>
      <c r="B171" s="89" t="s">
        <v>25</v>
      </c>
      <c r="C171" s="98">
        <f>C44</f>
        <v>11500</v>
      </c>
      <c r="D171" s="98"/>
      <c r="E171" s="98"/>
      <c r="F171" s="98">
        <f aca="true" t="shared" si="74" ref="F171:F181">C171</f>
        <v>11500</v>
      </c>
      <c r="G171" s="98"/>
      <c r="H171" s="98"/>
      <c r="I171" s="98"/>
      <c r="J171" s="98"/>
    </row>
    <row r="172" spans="1:10" s="4" customFormat="1" ht="12.75">
      <c r="A172" s="91">
        <v>34</v>
      </c>
      <c r="B172" s="89" t="s">
        <v>57</v>
      </c>
      <c r="C172" s="98">
        <f>C49</f>
        <v>0</v>
      </c>
      <c r="D172" s="98"/>
      <c r="E172" s="98"/>
      <c r="F172" s="98">
        <f t="shared" si="74"/>
        <v>0</v>
      </c>
      <c r="G172" s="98"/>
      <c r="H172" s="98"/>
      <c r="I172" s="98"/>
      <c r="J172" s="98"/>
    </row>
    <row r="173" spans="1:10" s="4" customFormat="1" ht="12.75">
      <c r="A173" s="91">
        <v>4</v>
      </c>
      <c r="B173" s="89" t="s">
        <v>66</v>
      </c>
      <c r="C173" s="98">
        <f>C174</f>
        <v>19396</v>
      </c>
      <c r="D173" s="98"/>
      <c r="E173" s="98"/>
      <c r="F173" s="98">
        <f t="shared" si="74"/>
        <v>19396</v>
      </c>
      <c r="G173" s="98"/>
      <c r="H173" s="98"/>
      <c r="I173" s="98"/>
      <c r="J173" s="98"/>
    </row>
    <row r="174" spans="1:10" s="4" customFormat="1" ht="12.75">
      <c r="A174" s="91">
        <v>42</v>
      </c>
      <c r="B174" s="89" t="s">
        <v>66</v>
      </c>
      <c r="C174" s="98">
        <f>C52</f>
        <v>19396</v>
      </c>
      <c r="D174" s="98"/>
      <c r="E174" s="98"/>
      <c r="F174" s="98">
        <f t="shared" si="74"/>
        <v>19396</v>
      </c>
      <c r="G174" s="98"/>
      <c r="H174" s="98"/>
      <c r="I174" s="98"/>
      <c r="J174" s="98"/>
    </row>
    <row r="175" spans="1:10" s="4" customFormat="1" ht="12.75">
      <c r="A175" s="91"/>
      <c r="B175" s="89"/>
      <c r="C175" s="98"/>
      <c r="D175" s="98"/>
      <c r="E175" s="98"/>
      <c r="F175" s="98"/>
      <c r="G175" s="98"/>
      <c r="H175" s="98"/>
      <c r="I175" s="98"/>
      <c r="J175" s="98"/>
    </row>
    <row r="176" spans="1:10" s="103" customFormat="1" ht="12.75">
      <c r="A176" s="115" t="s">
        <v>98</v>
      </c>
      <c r="B176" s="101" t="s">
        <v>99</v>
      </c>
      <c r="C176" s="102">
        <f>C177+C180</f>
        <v>42100</v>
      </c>
      <c r="D176" s="102">
        <f aca="true" t="shared" si="75" ref="D176:J176">D177+D180</f>
        <v>0</v>
      </c>
      <c r="E176" s="102">
        <f t="shared" si="75"/>
        <v>0</v>
      </c>
      <c r="F176" s="102">
        <f t="shared" si="75"/>
        <v>42100</v>
      </c>
      <c r="G176" s="102">
        <f t="shared" si="75"/>
        <v>0</v>
      </c>
      <c r="H176" s="102">
        <f t="shared" si="75"/>
        <v>0</v>
      </c>
      <c r="I176" s="102">
        <f t="shared" si="75"/>
        <v>0</v>
      </c>
      <c r="J176" s="102">
        <f t="shared" si="75"/>
        <v>0</v>
      </c>
    </row>
    <row r="177" spans="1:10" s="4" customFormat="1" ht="12.75">
      <c r="A177" s="91">
        <v>3</v>
      </c>
      <c r="B177" s="89" t="s">
        <v>45</v>
      </c>
      <c r="C177" s="98">
        <f>C178+C179</f>
        <v>15900</v>
      </c>
      <c r="D177" s="98"/>
      <c r="E177" s="98"/>
      <c r="F177" s="98">
        <f t="shared" si="74"/>
        <v>15900</v>
      </c>
      <c r="G177" s="98"/>
      <c r="H177" s="98"/>
      <c r="I177" s="98"/>
      <c r="J177" s="98"/>
    </row>
    <row r="178" spans="1:10" s="4" customFormat="1" ht="12.75">
      <c r="A178" s="91">
        <v>32</v>
      </c>
      <c r="B178" s="89" t="s">
        <v>25</v>
      </c>
      <c r="C178" s="98">
        <f>C58</f>
        <v>15900</v>
      </c>
      <c r="D178" s="98"/>
      <c r="E178" s="98"/>
      <c r="F178" s="98">
        <f t="shared" si="74"/>
        <v>15900</v>
      </c>
      <c r="G178" s="98"/>
      <c r="H178" s="98"/>
      <c r="I178" s="98"/>
      <c r="J178" s="98"/>
    </row>
    <row r="179" spans="1:10" s="4" customFormat="1" ht="12.75">
      <c r="A179" s="91">
        <v>34</v>
      </c>
      <c r="B179" s="89" t="s">
        <v>57</v>
      </c>
      <c r="C179" s="98">
        <f>C63</f>
        <v>0</v>
      </c>
      <c r="D179" s="98"/>
      <c r="E179" s="98"/>
      <c r="F179" s="98">
        <f t="shared" si="74"/>
        <v>0</v>
      </c>
      <c r="G179" s="98"/>
      <c r="H179" s="98"/>
      <c r="I179" s="98"/>
      <c r="J179" s="98"/>
    </row>
    <row r="180" spans="1:10" s="4" customFormat="1" ht="12.75">
      <c r="A180" s="91">
        <v>4</v>
      </c>
      <c r="B180" s="89" t="s">
        <v>66</v>
      </c>
      <c r="C180" s="98">
        <f>C181</f>
        <v>26200</v>
      </c>
      <c r="D180" s="98"/>
      <c r="E180" s="98"/>
      <c r="F180" s="98">
        <f t="shared" si="74"/>
        <v>26200</v>
      </c>
      <c r="G180" s="98"/>
      <c r="H180" s="98"/>
      <c r="I180" s="98"/>
      <c r="J180" s="98"/>
    </row>
    <row r="181" spans="1:10" s="4" customFormat="1" ht="12.75">
      <c r="A181" s="91">
        <v>42</v>
      </c>
      <c r="B181" s="89" t="s">
        <v>66</v>
      </c>
      <c r="C181" s="98">
        <f>C66</f>
        <v>26200</v>
      </c>
      <c r="D181" s="98"/>
      <c r="E181" s="98"/>
      <c r="F181" s="98">
        <f t="shared" si="74"/>
        <v>26200</v>
      </c>
      <c r="G181" s="98"/>
      <c r="H181" s="98"/>
      <c r="I181" s="98"/>
      <c r="J181" s="98"/>
    </row>
    <row r="182" spans="1:10" s="4" customFormat="1" ht="12.75">
      <c r="A182" s="91"/>
      <c r="B182" s="89"/>
      <c r="C182" s="98"/>
      <c r="D182" s="98"/>
      <c r="E182" s="98"/>
      <c r="F182" s="98"/>
      <c r="G182" s="98"/>
      <c r="H182" s="98"/>
      <c r="I182" s="98"/>
      <c r="J182" s="98"/>
    </row>
    <row r="183" spans="1:10" ht="13.5" thickBot="1">
      <c r="A183" s="128">
        <v>2301</v>
      </c>
      <c r="B183" s="120" t="s">
        <v>100</v>
      </c>
      <c r="C183" s="126">
        <f>C184+C189+C194+C199+C205+C210+C215</f>
        <v>82341.8</v>
      </c>
      <c r="D183" s="126">
        <f aca="true" t="shared" si="76" ref="D183:J183">D184+D189+D194+D199+D205+D210+D215</f>
        <v>9000</v>
      </c>
      <c r="E183" s="126">
        <f t="shared" si="76"/>
        <v>71841.8</v>
      </c>
      <c r="F183" s="126">
        <f t="shared" si="76"/>
        <v>1500</v>
      </c>
      <c r="G183" s="126">
        <f t="shared" si="76"/>
        <v>76500</v>
      </c>
      <c r="H183" s="126">
        <f t="shared" si="76"/>
        <v>0</v>
      </c>
      <c r="I183" s="126">
        <f t="shared" si="76"/>
        <v>0</v>
      </c>
      <c r="J183" s="126">
        <f t="shared" si="76"/>
        <v>0</v>
      </c>
    </row>
    <row r="184" spans="1:10" s="112" customFormat="1" ht="12.75">
      <c r="A184" s="124" t="s">
        <v>71</v>
      </c>
      <c r="B184" s="125" t="s">
        <v>72</v>
      </c>
      <c r="C184" s="116">
        <f>C186</f>
        <v>0</v>
      </c>
      <c r="D184" s="116">
        <f aca="true" t="shared" si="77" ref="D184:J184">D186</f>
        <v>0</v>
      </c>
      <c r="E184" s="116">
        <f t="shared" si="77"/>
        <v>0</v>
      </c>
      <c r="F184" s="116">
        <f t="shared" si="77"/>
        <v>0</v>
      </c>
      <c r="G184" s="116">
        <f t="shared" si="77"/>
        <v>0</v>
      </c>
      <c r="H184" s="116">
        <f t="shared" si="77"/>
        <v>0</v>
      </c>
      <c r="I184" s="116">
        <f t="shared" si="77"/>
        <v>0</v>
      </c>
      <c r="J184" s="116">
        <f t="shared" si="77"/>
        <v>0</v>
      </c>
    </row>
    <row r="185" spans="1:10" s="109" customFormat="1" ht="12.75">
      <c r="A185" s="107" t="s">
        <v>62</v>
      </c>
      <c r="B185" s="108" t="s">
        <v>73</v>
      </c>
      <c r="C185" s="102">
        <f>C186</f>
        <v>0</v>
      </c>
      <c r="D185" s="102">
        <f aca="true" t="shared" si="78" ref="D185:J185">D186</f>
        <v>0</v>
      </c>
      <c r="E185" s="102">
        <f t="shared" si="78"/>
        <v>0</v>
      </c>
      <c r="F185" s="102">
        <f t="shared" si="78"/>
        <v>0</v>
      </c>
      <c r="G185" s="102">
        <f t="shared" si="78"/>
        <v>0</v>
      </c>
      <c r="H185" s="102">
        <f t="shared" si="78"/>
        <v>0</v>
      </c>
      <c r="I185" s="102">
        <f t="shared" si="78"/>
        <v>0</v>
      </c>
      <c r="J185" s="102">
        <f t="shared" si="78"/>
        <v>0</v>
      </c>
    </row>
    <row r="186" spans="1:10" s="112" customFormat="1" ht="12.75">
      <c r="A186" s="110">
        <v>3</v>
      </c>
      <c r="B186" s="111" t="s">
        <v>25</v>
      </c>
      <c r="C186" s="98">
        <f>C187</f>
        <v>0</v>
      </c>
      <c r="D186" s="98">
        <v>0</v>
      </c>
      <c r="E186" s="98">
        <f aca="true" t="shared" si="79" ref="E186:J186">E187</f>
        <v>0</v>
      </c>
      <c r="F186" s="98">
        <f t="shared" si="79"/>
        <v>0</v>
      </c>
      <c r="G186" s="98">
        <f t="shared" si="79"/>
        <v>0</v>
      </c>
      <c r="H186" s="98">
        <f t="shared" si="79"/>
        <v>0</v>
      </c>
      <c r="I186" s="98">
        <f t="shared" si="79"/>
        <v>0</v>
      </c>
      <c r="J186" s="98">
        <f t="shared" si="79"/>
        <v>0</v>
      </c>
    </row>
    <row r="187" spans="1:10" ht="12.75">
      <c r="A187" s="91">
        <v>32</v>
      </c>
      <c r="B187" s="89" t="s">
        <v>25</v>
      </c>
      <c r="C187" s="98">
        <f aca="true" t="shared" si="80" ref="C187:J187">C74</f>
        <v>0</v>
      </c>
      <c r="D187" s="98">
        <f t="shared" si="80"/>
        <v>0</v>
      </c>
      <c r="E187" s="98">
        <f t="shared" si="80"/>
        <v>0</v>
      </c>
      <c r="F187" s="98">
        <f t="shared" si="80"/>
        <v>0</v>
      </c>
      <c r="G187" s="98">
        <f t="shared" si="80"/>
        <v>0</v>
      </c>
      <c r="H187" s="98">
        <f t="shared" si="80"/>
        <v>0</v>
      </c>
      <c r="I187" s="98">
        <f t="shared" si="80"/>
        <v>0</v>
      </c>
      <c r="J187" s="98">
        <f t="shared" si="80"/>
        <v>0</v>
      </c>
    </row>
    <row r="188" spans="1:10" ht="12.75">
      <c r="A188" s="91"/>
      <c r="B188" s="89"/>
      <c r="C188" s="98"/>
      <c r="D188" s="98"/>
      <c r="E188" s="98"/>
      <c r="F188" s="98"/>
      <c r="G188" s="98"/>
      <c r="H188" s="98"/>
      <c r="I188" s="98"/>
      <c r="J188" s="98"/>
    </row>
    <row r="189" spans="1:10" s="112" customFormat="1" ht="12.75">
      <c r="A189" s="110" t="s">
        <v>74</v>
      </c>
      <c r="B189" s="111" t="s">
        <v>75</v>
      </c>
      <c r="C189" s="98">
        <f>C191</f>
        <v>61841.8</v>
      </c>
      <c r="D189" s="98">
        <f aca="true" t="shared" si="81" ref="D189:J189">D191</f>
        <v>0</v>
      </c>
      <c r="E189" s="98">
        <f t="shared" si="81"/>
        <v>61841.8</v>
      </c>
      <c r="F189" s="98">
        <f t="shared" si="81"/>
        <v>0</v>
      </c>
      <c r="G189" s="98">
        <f t="shared" si="81"/>
        <v>0</v>
      </c>
      <c r="H189" s="98">
        <f t="shared" si="81"/>
        <v>0</v>
      </c>
      <c r="I189" s="98">
        <f t="shared" si="81"/>
        <v>0</v>
      </c>
      <c r="J189" s="98">
        <f t="shared" si="81"/>
        <v>0</v>
      </c>
    </row>
    <row r="190" spans="1:10" s="109" customFormat="1" ht="12.75">
      <c r="A190" s="107" t="s">
        <v>62</v>
      </c>
      <c r="B190" s="108" t="s">
        <v>76</v>
      </c>
      <c r="C190" s="102">
        <f>C191</f>
        <v>61841.8</v>
      </c>
      <c r="D190" s="102">
        <f aca="true" t="shared" si="82" ref="D190:J190">D191</f>
        <v>0</v>
      </c>
      <c r="E190" s="102">
        <f t="shared" si="82"/>
        <v>61841.8</v>
      </c>
      <c r="F190" s="102">
        <f t="shared" si="82"/>
        <v>0</v>
      </c>
      <c r="G190" s="102">
        <f t="shared" si="82"/>
        <v>0</v>
      </c>
      <c r="H190" s="102">
        <f t="shared" si="82"/>
        <v>0</v>
      </c>
      <c r="I190" s="102">
        <f t="shared" si="82"/>
        <v>0</v>
      </c>
      <c r="J190" s="102">
        <f t="shared" si="82"/>
        <v>0</v>
      </c>
    </row>
    <row r="191" spans="1:10" s="112" customFormat="1" ht="12.75">
      <c r="A191" s="110">
        <v>3</v>
      </c>
      <c r="B191" s="111" t="s">
        <v>25</v>
      </c>
      <c r="C191" s="98">
        <f>C192</f>
        <v>61841.8</v>
      </c>
      <c r="D191" s="98">
        <f aca="true" t="shared" si="83" ref="D191:J191">D192</f>
        <v>0</v>
      </c>
      <c r="E191" s="98">
        <f t="shared" si="83"/>
        <v>61841.8</v>
      </c>
      <c r="F191" s="98">
        <f t="shared" si="83"/>
        <v>0</v>
      </c>
      <c r="G191" s="98">
        <f t="shared" si="83"/>
        <v>0</v>
      </c>
      <c r="H191" s="98">
        <f t="shared" si="83"/>
        <v>0</v>
      </c>
      <c r="I191" s="98">
        <f t="shared" si="83"/>
        <v>0</v>
      </c>
      <c r="J191" s="98">
        <f t="shared" si="83"/>
        <v>0</v>
      </c>
    </row>
    <row r="192" spans="1:10" ht="12.75">
      <c r="A192" s="91">
        <v>32</v>
      </c>
      <c r="B192" s="89" t="s">
        <v>25</v>
      </c>
      <c r="C192" s="98">
        <f aca="true" t="shared" si="84" ref="C192:J192">C83</f>
        <v>61841.8</v>
      </c>
      <c r="D192" s="98">
        <f t="shared" si="84"/>
        <v>0</v>
      </c>
      <c r="E192" s="98">
        <f t="shared" si="84"/>
        <v>61841.8</v>
      </c>
      <c r="F192" s="98">
        <f t="shared" si="84"/>
        <v>0</v>
      </c>
      <c r="G192" s="98">
        <f t="shared" si="84"/>
        <v>0</v>
      </c>
      <c r="H192" s="98">
        <f t="shared" si="84"/>
        <v>0</v>
      </c>
      <c r="I192" s="98">
        <f t="shared" si="84"/>
        <v>0</v>
      </c>
      <c r="J192" s="98">
        <f t="shared" si="84"/>
        <v>0</v>
      </c>
    </row>
    <row r="193" spans="1:10" ht="12.75">
      <c r="A193" s="91"/>
      <c r="B193" s="89"/>
      <c r="C193" s="98"/>
      <c r="D193" s="98"/>
      <c r="E193" s="98"/>
      <c r="F193" s="98"/>
      <c r="G193" s="98"/>
      <c r="H193" s="98"/>
      <c r="I193" s="98"/>
      <c r="J193" s="98"/>
    </row>
    <row r="194" spans="1:10" s="112" customFormat="1" ht="12.75">
      <c r="A194" s="110" t="s">
        <v>77</v>
      </c>
      <c r="B194" s="111" t="s">
        <v>110</v>
      </c>
      <c r="C194" s="98">
        <f>C196</f>
        <v>0</v>
      </c>
      <c r="D194" s="98">
        <f aca="true" t="shared" si="85" ref="D194:J194">D196</f>
        <v>0</v>
      </c>
      <c r="E194" s="98">
        <f t="shared" si="85"/>
        <v>0</v>
      </c>
      <c r="F194" s="98">
        <f t="shared" si="85"/>
        <v>0</v>
      </c>
      <c r="G194" s="98">
        <f t="shared" si="85"/>
        <v>76500</v>
      </c>
      <c r="H194" s="98">
        <f t="shared" si="85"/>
        <v>0</v>
      </c>
      <c r="I194" s="98">
        <f t="shared" si="85"/>
        <v>0</v>
      </c>
      <c r="J194" s="98">
        <f t="shared" si="85"/>
        <v>0</v>
      </c>
    </row>
    <row r="195" spans="1:10" s="109" customFormat="1" ht="12.75">
      <c r="A195" s="107" t="s">
        <v>62</v>
      </c>
      <c r="B195" s="108" t="s">
        <v>78</v>
      </c>
      <c r="C195" s="102">
        <v>0</v>
      </c>
      <c r="D195" s="102">
        <f aca="true" t="shared" si="86" ref="D195:J196">D196</f>
        <v>0</v>
      </c>
      <c r="E195" s="102">
        <f t="shared" si="86"/>
        <v>0</v>
      </c>
      <c r="F195" s="102">
        <f t="shared" si="86"/>
        <v>0</v>
      </c>
      <c r="G195" s="102">
        <f t="shared" si="86"/>
        <v>76500</v>
      </c>
      <c r="H195" s="102">
        <f t="shared" si="86"/>
        <v>0</v>
      </c>
      <c r="I195" s="102">
        <f t="shared" si="86"/>
        <v>0</v>
      </c>
      <c r="J195" s="102">
        <f t="shared" si="86"/>
        <v>0</v>
      </c>
    </row>
    <row r="196" spans="1:10" s="112" customFormat="1" ht="12.75">
      <c r="A196" s="110">
        <v>3</v>
      </c>
      <c r="B196" s="111" t="s">
        <v>25</v>
      </c>
      <c r="C196" s="98">
        <f>C197</f>
        <v>0</v>
      </c>
      <c r="D196" s="98">
        <f t="shared" si="86"/>
        <v>0</v>
      </c>
      <c r="E196" s="98">
        <f t="shared" si="86"/>
        <v>0</v>
      </c>
      <c r="F196" s="98">
        <f t="shared" si="86"/>
        <v>0</v>
      </c>
      <c r="G196" s="98">
        <f t="shared" si="86"/>
        <v>76500</v>
      </c>
      <c r="H196" s="98">
        <f t="shared" si="86"/>
        <v>0</v>
      </c>
      <c r="I196" s="98">
        <f t="shared" si="86"/>
        <v>0</v>
      </c>
      <c r="J196" s="98">
        <f t="shared" si="86"/>
        <v>0</v>
      </c>
    </row>
    <row r="197" spans="1:10" ht="12.75">
      <c r="A197" s="91">
        <v>31</v>
      </c>
      <c r="B197" s="89" t="s">
        <v>21</v>
      </c>
      <c r="C197" s="98">
        <v>0</v>
      </c>
      <c r="D197" s="98">
        <f aca="true" t="shared" si="87" ref="C197:J197">D88</f>
        <v>0</v>
      </c>
      <c r="E197" s="98">
        <f t="shared" si="87"/>
        <v>0</v>
      </c>
      <c r="F197" s="98">
        <f t="shared" si="87"/>
        <v>0</v>
      </c>
      <c r="G197" s="98">
        <f t="shared" si="87"/>
        <v>76500</v>
      </c>
      <c r="H197" s="98">
        <f t="shared" si="87"/>
        <v>0</v>
      </c>
      <c r="I197" s="98">
        <f t="shared" si="87"/>
        <v>0</v>
      </c>
      <c r="J197" s="98">
        <f t="shared" si="87"/>
        <v>0</v>
      </c>
    </row>
    <row r="198" spans="1:10" ht="12.75">
      <c r="A198" s="60"/>
      <c r="B198" s="113"/>
      <c r="C198" s="112"/>
      <c r="D198" s="112"/>
      <c r="E198" s="112"/>
      <c r="F198" s="112"/>
      <c r="G198" s="112"/>
      <c r="H198" s="112"/>
      <c r="I198" s="112"/>
      <c r="J198" s="112"/>
    </row>
    <row r="199" spans="1:10" ht="12.75">
      <c r="A199" s="60" t="s">
        <v>107</v>
      </c>
      <c r="B199" s="113" t="s">
        <v>112</v>
      </c>
      <c r="C199" s="112">
        <f>C201</f>
        <v>6000</v>
      </c>
      <c r="D199" s="112">
        <f aca="true" t="shared" si="88" ref="D199:J199">D201</f>
        <v>6000</v>
      </c>
      <c r="E199" s="112">
        <f t="shared" si="88"/>
        <v>0</v>
      </c>
      <c r="F199" s="112">
        <f t="shared" si="88"/>
        <v>0</v>
      </c>
      <c r="G199" s="112">
        <f t="shared" si="88"/>
        <v>0</v>
      </c>
      <c r="H199" s="112">
        <f t="shared" si="88"/>
        <v>0</v>
      </c>
      <c r="I199" s="112">
        <f t="shared" si="88"/>
        <v>0</v>
      </c>
      <c r="J199" s="112">
        <f t="shared" si="88"/>
        <v>0</v>
      </c>
    </row>
    <row r="200" spans="1:10" ht="12.75">
      <c r="A200" s="100" t="s">
        <v>62</v>
      </c>
      <c r="B200" s="101" t="s">
        <v>82</v>
      </c>
      <c r="C200" s="102">
        <f>C201</f>
        <v>6000</v>
      </c>
      <c r="D200" s="102">
        <f aca="true" t="shared" si="89" ref="D200:J201">D201</f>
        <v>6000</v>
      </c>
      <c r="E200" s="102">
        <f t="shared" si="89"/>
        <v>0</v>
      </c>
      <c r="F200" s="102">
        <f t="shared" si="89"/>
        <v>0</v>
      </c>
      <c r="G200" s="102">
        <f t="shared" si="89"/>
        <v>0</v>
      </c>
      <c r="H200" s="102">
        <f t="shared" si="89"/>
        <v>0</v>
      </c>
      <c r="I200" s="102">
        <f t="shared" si="89"/>
        <v>0</v>
      </c>
      <c r="J200" s="102">
        <f t="shared" si="89"/>
        <v>0</v>
      </c>
    </row>
    <row r="201" spans="1:10" ht="12.75">
      <c r="A201" s="91">
        <v>3</v>
      </c>
      <c r="B201" s="89" t="s">
        <v>45</v>
      </c>
      <c r="C201" s="98">
        <f>C202</f>
        <v>6000</v>
      </c>
      <c r="D201" s="98">
        <f t="shared" si="89"/>
        <v>6000</v>
      </c>
      <c r="E201" s="98">
        <f t="shared" si="89"/>
        <v>0</v>
      </c>
      <c r="F201" s="98">
        <f t="shared" si="89"/>
        <v>0</v>
      </c>
      <c r="G201" s="98">
        <f t="shared" si="89"/>
        <v>0</v>
      </c>
      <c r="H201" s="98">
        <f t="shared" si="89"/>
        <v>0</v>
      </c>
      <c r="I201" s="98">
        <f t="shared" si="89"/>
        <v>0</v>
      </c>
      <c r="J201" s="98">
        <f t="shared" si="89"/>
        <v>0</v>
      </c>
    </row>
    <row r="202" spans="1:10" ht="12.75">
      <c r="A202" s="91">
        <v>32</v>
      </c>
      <c r="B202" s="89" t="s">
        <v>25</v>
      </c>
      <c r="C202" s="98">
        <f aca="true" t="shared" si="90" ref="C202:J202">C95</f>
        <v>6000</v>
      </c>
      <c r="D202" s="98">
        <f t="shared" si="90"/>
        <v>6000</v>
      </c>
      <c r="E202" s="98">
        <f t="shared" si="90"/>
        <v>0</v>
      </c>
      <c r="F202" s="98">
        <f t="shared" si="90"/>
        <v>0</v>
      </c>
      <c r="G202" s="98">
        <f t="shared" si="90"/>
        <v>0</v>
      </c>
      <c r="H202" s="98">
        <f t="shared" si="90"/>
        <v>0</v>
      </c>
      <c r="I202" s="98">
        <f t="shared" si="90"/>
        <v>0</v>
      </c>
      <c r="J202" s="98">
        <f t="shared" si="90"/>
        <v>0</v>
      </c>
    </row>
    <row r="203" spans="1:10" ht="12.75">
      <c r="A203" s="60"/>
      <c r="B203" s="113"/>
      <c r="C203" s="112"/>
      <c r="D203" s="112"/>
      <c r="E203" s="112"/>
      <c r="F203" s="112"/>
      <c r="G203" s="112"/>
      <c r="H203" s="112"/>
      <c r="I203" s="112"/>
      <c r="J203" s="112"/>
    </row>
    <row r="204" spans="1:10" ht="12.75">
      <c r="A204" s="60"/>
      <c r="B204" s="113"/>
      <c r="C204" s="112"/>
      <c r="D204" s="112"/>
      <c r="E204" s="112"/>
      <c r="F204" s="112"/>
      <c r="G204" s="112"/>
      <c r="H204" s="112"/>
      <c r="I204" s="112"/>
      <c r="J204" s="112"/>
    </row>
    <row r="205" spans="1:10" s="4" customFormat="1" ht="12.75">
      <c r="A205" s="60" t="s">
        <v>80</v>
      </c>
      <c r="B205" s="113" t="s">
        <v>81</v>
      </c>
      <c r="C205" s="112">
        <f>C207</f>
        <v>3000</v>
      </c>
      <c r="D205" s="112">
        <f aca="true" t="shared" si="91" ref="D205:J205">D207</f>
        <v>3000</v>
      </c>
      <c r="E205" s="112">
        <f t="shared" si="91"/>
        <v>0</v>
      </c>
      <c r="F205" s="112">
        <f t="shared" si="91"/>
        <v>0</v>
      </c>
      <c r="G205" s="112">
        <f t="shared" si="91"/>
        <v>0</v>
      </c>
      <c r="H205" s="112">
        <f t="shared" si="91"/>
        <v>0</v>
      </c>
      <c r="I205" s="112">
        <f t="shared" si="91"/>
        <v>0</v>
      </c>
      <c r="J205" s="112">
        <f t="shared" si="91"/>
        <v>0</v>
      </c>
    </row>
    <row r="206" spans="1:10" s="103" customFormat="1" ht="12.75" customHeight="1">
      <c r="A206" s="100" t="s">
        <v>62</v>
      </c>
      <c r="B206" s="101" t="s">
        <v>82</v>
      </c>
      <c r="C206" s="102">
        <f>C207</f>
        <v>3000</v>
      </c>
      <c r="D206" s="102">
        <f aca="true" t="shared" si="92" ref="D206:J207">D207</f>
        <v>3000</v>
      </c>
      <c r="E206" s="102">
        <f t="shared" si="92"/>
        <v>0</v>
      </c>
      <c r="F206" s="102">
        <f t="shared" si="92"/>
        <v>0</v>
      </c>
      <c r="G206" s="102">
        <f t="shared" si="92"/>
        <v>0</v>
      </c>
      <c r="H206" s="102">
        <f t="shared" si="92"/>
        <v>0</v>
      </c>
      <c r="I206" s="102">
        <f t="shared" si="92"/>
        <v>0</v>
      </c>
      <c r="J206" s="102">
        <f t="shared" si="92"/>
        <v>0</v>
      </c>
    </row>
    <row r="207" spans="1:10" s="4" customFormat="1" ht="12.75">
      <c r="A207" s="91">
        <v>3</v>
      </c>
      <c r="B207" s="89" t="s">
        <v>45</v>
      </c>
      <c r="C207" s="98">
        <f>C208</f>
        <v>3000</v>
      </c>
      <c r="D207" s="98">
        <f t="shared" si="92"/>
        <v>3000</v>
      </c>
      <c r="E207" s="98">
        <f t="shared" si="92"/>
        <v>0</v>
      </c>
      <c r="F207" s="98">
        <f t="shared" si="92"/>
        <v>0</v>
      </c>
      <c r="G207" s="98">
        <f t="shared" si="92"/>
        <v>0</v>
      </c>
      <c r="H207" s="98">
        <f t="shared" si="92"/>
        <v>0</v>
      </c>
      <c r="I207" s="98">
        <f t="shared" si="92"/>
        <v>0</v>
      </c>
      <c r="J207" s="98">
        <f t="shared" si="92"/>
        <v>0</v>
      </c>
    </row>
    <row r="208" spans="1:10" s="4" customFormat="1" ht="12.75">
      <c r="A208" s="91">
        <v>32</v>
      </c>
      <c r="B208" s="89" t="s">
        <v>25</v>
      </c>
      <c r="C208" s="98">
        <f aca="true" t="shared" si="93" ref="C208:J208">C101</f>
        <v>3000</v>
      </c>
      <c r="D208" s="98">
        <f t="shared" si="93"/>
        <v>3000</v>
      </c>
      <c r="E208" s="98">
        <f t="shared" si="93"/>
        <v>0</v>
      </c>
      <c r="F208" s="98">
        <f t="shared" si="93"/>
        <v>0</v>
      </c>
      <c r="G208" s="98">
        <f t="shared" si="93"/>
        <v>0</v>
      </c>
      <c r="H208" s="98">
        <f t="shared" si="93"/>
        <v>0</v>
      </c>
      <c r="I208" s="98">
        <f t="shared" si="93"/>
        <v>0</v>
      </c>
      <c r="J208" s="98">
        <f t="shared" si="93"/>
        <v>0</v>
      </c>
    </row>
    <row r="209" spans="1:10" s="4" customFormat="1" ht="12.75">
      <c r="A209" s="60"/>
      <c r="B209" s="113"/>
      <c r="C209" s="112"/>
      <c r="D209" s="112"/>
      <c r="E209" s="112"/>
      <c r="F209" s="112"/>
      <c r="G209" s="112"/>
      <c r="H209" s="112"/>
      <c r="I209" s="112"/>
      <c r="J209" s="112"/>
    </row>
    <row r="210" spans="1:10" s="4" customFormat="1" ht="12.75">
      <c r="A210" s="60" t="s">
        <v>83</v>
      </c>
      <c r="B210" s="113" t="s">
        <v>84</v>
      </c>
      <c r="C210" s="112">
        <f>C212</f>
        <v>1500</v>
      </c>
      <c r="D210" s="112">
        <f aca="true" t="shared" si="94" ref="D210:J210">D212</f>
        <v>0</v>
      </c>
      <c r="E210" s="112">
        <f t="shared" si="94"/>
        <v>0</v>
      </c>
      <c r="F210" s="112">
        <f t="shared" si="94"/>
        <v>1500</v>
      </c>
      <c r="G210" s="112">
        <f t="shared" si="94"/>
        <v>0</v>
      </c>
      <c r="H210" s="112">
        <f t="shared" si="94"/>
        <v>0</v>
      </c>
      <c r="I210" s="112">
        <f t="shared" si="94"/>
        <v>0</v>
      </c>
      <c r="J210" s="112">
        <f t="shared" si="94"/>
        <v>0</v>
      </c>
    </row>
    <row r="211" spans="1:10" s="103" customFormat="1" ht="12.75" customHeight="1">
      <c r="A211" s="100" t="s">
        <v>62</v>
      </c>
      <c r="B211" s="101" t="s">
        <v>85</v>
      </c>
      <c r="C211" s="102">
        <f>C212</f>
        <v>1500</v>
      </c>
      <c r="D211" s="102">
        <f aca="true" t="shared" si="95" ref="D211:J211">D212</f>
        <v>0</v>
      </c>
      <c r="E211" s="102">
        <f t="shared" si="95"/>
        <v>0</v>
      </c>
      <c r="F211" s="102">
        <f t="shared" si="95"/>
        <v>1500</v>
      </c>
      <c r="G211" s="102">
        <f t="shared" si="95"/>
        <v>0</v>
      </c>
      <c r="H211" s="102">
        <f t="shared" si="95"/>
        <v>0</v>
      </c>
      <c r="I211" s="102">
        <f t="shared" si="95"/>
        <v>0</v>
      </c>
      <c r="J211" s="102">
        <f t="shared" si="95"/>
        <v>0</v>
      </c>
    </row>
    <row r="212" spans="1:10" s="4" customFormat="1" ht="12.75">
      <c r="A212" s="91">
        <v>3</v>
      </c>
      <c r="B212" s="89" t="s">
        <v>45</v>
      </c>
      <c r="C212" s="98">
        <f>C213</f>
        <v>1500</v>
      </c>
      <c r="D212" s="98">
        <f>D213</f>
        <v>0</v>
      </c>
      <c r="E212" s="98">
        <f aca="true" t="shared" si="96" ref="E212:J212">E213</f>
        <v>0</v>
      </c>
      <c r="F212" s="98">
        <f t="shared" si="96"/>
        <v>1500</v>
      </c>
      <c r="G212" s="98">
        <f t="shared" si="96"/>
        <v>0</v>
      </c>
      <c r="H212" s="98">
        <f t="shared" si="96"/>
        <v>0</v>
      </c>
      <c r="I212" s="98">
        <f t="shared" si="96"/>
        <v>0</v>
      </c>
      <c r="J212" s="98">
        <f t="shared" si="96"/>
        <v>0</v>
      </c>
    </row>
    <row r="213" spans="1:10" s="4" customFormat="1" ht="12.75">
      <c r="A213" s="91">
        <v>32</v>
      </c>
      <c r="B213" s="89" t="s">
        <v>25</v>
      </c>
      <c r="C213" s="98">
        <f aca="true" t="shared" si="97" ref="C213:J213">C110</f>
        <v>1500</v>
      </c>
      <c r="D213" s="98">
        <f t="shared" si="97"/>
        <v>0</v>
      </c>
      <c r="E213" s="98">
        <f t="shared" si="97"/>
        <v>0</v>
      </c>
      <c r="F213" s="98">
        <f t="shared" si="97"/>
        <v>1500</v>
      </c>
      <c r="G213" s="98">
        <f t="shared" si="97"/>
        <v>0</v>
      </c>
      <c r="H213" s="98">
        <f t="shared" si="97"/>
        <v>0</v>
      </c>
      <c r="I213" s="98">
        <f t="shared" si="97"/>
        <v>0</v>
      </c>
      <c r="J213" s="98">
        <f t="shared" si="97"/>
        <v>0</v>
      </c>
    </row>
    <row r="214" spans="1:10" s="4" customFormat="1" ht="12.75">
      <c r="A214" s="60"/>
      <c r="B214" s="113"/>
      <c r="C214" s="112"/>
      <c r="D214" s="112"/>
      <c r="E214" s="112"/>
      <c r="F214" s="112"/>
      <c r="G214" s="112"/>
      <c r="H214" s="112"/>
      <c r="I214" s="112"/>
      <c r="J214" s="112"/>
    </row>
    <row r="215" spans="1:10" s="4" customFormat="1" ht="12.75">
      <c r="A215" s="60" t="s">
        <v>87</v>
      </c>
      <c r="B215" s="113" t="s">
        <v>88</v>
      </c>
      <c r="C215" s="112">
        <f>C217+C219</f>
        <v>10000</v>
      </c>
      <c r="D215" s="112">
        <f aca="true" t="shared" si="98" ref="D215:J215">D217+D219</f>
        <v>0</v>
      </c>
      <c r="E215" s="112">
        <f t="shared" si="98"/>
        <v>10000</v>
      </c>
      <c r="F215" s="112">
        <f t="shared" si="98"/>
        <v>0</v>
      </c>
      <c r="G215" s="112">
        <f t="shared" si="98"/>
        <v>0</v>
      </c>
      <c r="H215" s="112">
        <f t="shared" si="98"/>
        <v>0</v>
      </c>
      <c r="I215" s="112">
        <f t="shared" si="98"/>
        <v>0</v>
      </c>
      <c r="J215" s="112">
        <f t="shared" si="98"/>
        <v>0</v>
      </c>
    </row>
    <row r="216" spans="1:10" s="103" customFormat="1" ht="12.75" customHeight="1">
      <c r="A216" s="100" t="s">
        <v>62</v>
      </c>
      <c r="B216" s="101" t="s">
        <v>86</v>
      </c>
      <c r="C216" s="102">
        <f>C217+C219</f>
        <v>10000</v>
      </c>
      <c r="D216" s="102">
        <f aca="true" t="shared" si="99" ref="D216:J216">D217+D219</f>
        <v>0</v>
      </c>
      <c r="E216" s="102">
        <f t="shared" si="99"/>
        <v>10000</v>
      </c>
      <c r="F216" s="102">
        <f t="shared" si="99"/>
        <v>0</v>
      </c>
      <c r="G216" s="102">
        <f t="shared" si="99"/>
        <v>0</v>
      </c>
      <c r="H216" s="102">
        <f t="shared" si="99"/>
        <v>0</v>
      </c>
      <c r="I216" s="102">
        <f t="shared" si="99"/>
        <v>0</v>
      </c>
      <c r="J216" s="102">
        <f t="shared" si="99"/>
        <v>0</v>
      </c>
    </row>
    <row r="217" spans="1:10" s="4" customFormat="1" ht="12.75">
      <c r="A217" s="91">
        <v>3</v>
      </c>
      <c r="B217" s="89" t="s">
        <v>45</v>
      </c>
      <c r="C217" s="98">
        <f>C218</f>
        <v>6100</v>
      </c>
      <c r="D217" s="98">
        <v>0</v>
      </c>
      <c r="E217" s="98">
        <f aca="true" t="shared" si="100" ref="E217:J217">E218</f>
        <v>10000</v>
      </c>
      <c r="F217" s="98">
        <f t="shared" si="100"/>
        <v>0</v>
      </c>
      <c r="G217" s="98">
        <f t="shared" si="100"/>
        <v>0</v>
      </c>
      <c r="H217" s="98">
        <f t="shared" si="100"/>
        <v>0</v>
      </c>
      <c r="I217" s="98">
        <f t="shared" si="100"/>
        <v>0</v>
      </c>
      <c r="J217" s="98">
        <f t="shared" si="100"/>
        <v>0</v>
      </c>
    </row>
    <row r="218" spans="1:10" s="4" customFormat="1" ht="12.75">
      <c r="A218" s="91">
        <v>32</v>
      </c>
      <c r="B218" s="89" t="s">
        <v>25</v>
      </c>
      <c r="C218" s="98">
        <f>C119</f>
        <v>6100</v>
      </c>
      <c r="D218" s="98">
        <v>0</v>
      </c>
      <c r="E218" s="98">
        <v>10000</v>
      </c>
      <c r="F218" s="98">
        <v>0</v>
      </c>
      <c r="G218" s="98">
        <v>0</v>
      </c>
      <c r="H218" s="98">
        <v>0</v>
      </c>
      <c r="I218" s="98">
        <v>0</v>
      </c>
      <c r="J218" s="98">
        <v>0</v>
      </c>
    </row>
    <row r="219" spans="1:10" s="4" customFormat="1" ht="12.75">
      <c r="A219" s="91">
        <v>4</v>
      </c>
      <c r="B219" s="89" t="s">
        <v>113</v>
      </c>
      <c r="C219" s="98">
        <f>C220</f>
        <v>3900</v>
      </c>
      <c r="D219" s="98"/>
      <c r="E219" s="98"/>
      <c r="F219" s="98"/>
      <c r="G219" s="98"/>
      <c r="H219" s="98"/>
      <c r="I219" s="98"/>
      <c r="J219" s="98"/>
    </row>
    <row r="220" spans="1:10" s="4" customFormat="1" ht="12.75">
      <c r="A220" s="91">
        <v>42</v>
      </c>
      <c r="B220" s="89" t="s">
        <v>106</v>
      </c>
      <c r="C220" s="98">
        <f>C127</f>
        <v>3900</v>
      </c>
      <c r="D220" s="98"/>
      <c r="E220" s="98"/>
      <c r="F220" s="98"/>
      <c r="G220" s="98"/>
      <c r="H220" s="98"/>
      <c r="I220" s="98"/>
      <c r="J220" s="98"/>
    </row>
    <row r="221" spans="1:10" s="4" customFormat="1" ht="12.75">
      <c r="A221" s="91"/>
      <c r="B221" s="89"/>
      <c r="C221" s="98"/>
      <c r="D221" s="98"/>
      <c r="E221" s="98"/>
      <c r="F221" s="98"/>
      <c r="G221" s="98"/>
      <c r="H221" s="98"/>
      <c r="I221" s="98"/>
      <c r="J221" s="98"/>
    </row>
    <row r="222" spans="1:10" ht="12.75">
      <c r="A222" s="130"/>
      <c r="B222" s="131"/>
      <c r="C222" s="132"/>
      <c r="D222" s="132"/>
      <c r="E222" s="132"/>
      <c r="F222" s="132"/>
      <c r="G222" s="132"/>
      <c r="H222" s="132"/>
      <c r="I222" s="132"/>
      <c r="J222" s="132"/>
    </row>
    <row r="223" spans="1:10" ht="12.75">
      <c r="A223" s="91"/>
      <c r="B223" s="89"/>
      <c r="C223" s="87"/>
      <c r="D223" s="99"/>
      <c r="E223" s="87"/>
      <c r="F223" s="87"/>
      <c r="G223" s="87"/>
      <c r="H223" s="87"/>
      <c r="I223" s="87"/>
      <c r="J223" s="87"/>
    </row>
    <row r="224" spans="1:10" s="4" customFormat="1" ht="13.5" thickBot="1">
      <c r="A224" s="119">
        <v>9078</v>
      </c>
      <c r="B224" s="120" t="s">
        <v>94</v>
      </c>
      <c r="C224" s="126">
        <f>C225</f>
        <v>114000</v>
      </c>
      <c r="D224" s="126">
        <f aca="true" t="shared" si="101" ref="D224:J224">D225</f>
        <v>0</v>
      </c>
      <c r="E224" s="126">
        <f t="shared" si="101"/>
        <v>114000</v>
      </c>
      <c r="F224" s="126">
        <f t="shared" si="101"/>
        <v>0</v>
      </c>
      <c r="G224" s="126">
        <f t="shared" si="101"/>
        <v>0</v>
      </c>
      <c r="H224" s="126">
        <f t="shared" si="101"/>
        <v>0</v>
      </c>
      <c r="I224" s="126">
        <f t="shared" si="101"/>
        <v>0</v>
      </c>
      <c r="J224" s="126">
        <f t="shared" si="101"/>
        <v>0</v>
      </c>
    </row>
    <row r="225" spans="1:10" s="4" customFormat="1" ht="12.75">
      <c r="A225" s="60" t="s">
        <v>90</v>
      </c>
      <c r="B225" s="113" t="s">
        <v>91</v>
      </c>
      <c r="C225" s="112">
        <f>C227</f>
        <v>114000</v>
      </c>
      <c r="D225" s="112">
        <f aca="true" t="shared" si="102" ref="D225:J225">D227</f>
        <v>0</v>
      </c>
      <c r="E225" s="112">
        <f t="shared" si="102"/>
        <v>114000</v>
      </c>
      <c r="F225" s="112">
        <f t="shared" si="102"/>
        <v>0</v>
      </c>
      <c r="G225" s="112">
        <f t="shared" si="102"/>
        <v>0</v>
      </c>
      <c r="H225" s="112">
        <f t="shared" si="102"/>
        <v>0</v>
      </c>
      <c r="I225" s="112">
        <f t="shared" si="102"/>
        <v>0</v>
      </c>
      <c r="J225" s="112">
        <f t="shared" si="102"/>
        <v>0</v>
      </c>
    </row>
    <row r="226" spans="1:10" s="103" customFormat="1" ht="12.75" customHeight="1">
      <c r="A226" s="100" t="s">
        <v>62</v>
      </c>
      <c r="B226" s="101" t="s">
        <v>92</v>
      </c>
      <c r="C226" s="102">
        <f>C227</f>
        <v>114000</v>
      </c>
      <c r="D226" s="102">
        <f aca="true" t="shared" si="103" ref="D226:J227">D227</f>
        <v>0</v>
      </c>
      <c r="E226" s="102">
        <f t="shared" si="103"/>
        <v>114000</v>
      </c>
      <c r="F226" s="102">
        <f t="shared" si="103"/>
        <v>0</v>
      </c>
      <c r="G226" s="102">
        <f t="shared" si="103"/>
        <v>0</v>
      </c>
      <c r="H226" s="102">
        <f t="shared" si="103"/>
        <v>0</v>
      </c>
      <c r="I226" s="102">
        <f t="shared" si="103"/>
        <v>0</v>
      </c>
      <c r="J226" s="102">
        <f t="shared" si="103"/>
        <v>0</v>
      </c>
    </row>
    <row r="227" spans="1:10" s="4" customFormat="1" ht="12.75">
      <c r="A227" s="91">
        <v>3</v>
      </c>
      <c r="B227" s="89" t="s">
        <v>45</v>
      </c>
      <c r="C227" s="98">
        <f>C228</f>
        <v>114000</v>
      </c>
      <c r="D227" s="98">
        <f t="shared" si="103"/>
        <v>0</v>
      </c>
      <c r="E227" s="98">
        <f t="shared" si="103"/>
        <v>114000</v>
      </c>
      <c r="F227" s="98">
        <f t="shared" si="103"/>
        <v>0</v>
      </c>
      <c r="G227" s="98">
        <f t="shared" si="103"/>
        <v>0</v>
      </c>
      <c r="H227" s="98">
        <f t="shared" si="103"/>
        <v>0</v>
      </c>
      <c r="I227" s="98">
        <f t="shared" si="103"/>
        <v>0</v>
      </c>
      <c r="J227" s="98">
        <f t="shared" si="103"/>
        <v>0</v>
      </c>
    </row>
    <row r="228" spans="1:10" s="4" customFormat="1" ht="12.75">
      <c r="A228" s="91">
        <v>31</v>
      </c>
      <c r="B228" s="89" t="s">
        <v>21</v>
      </c>
      <c r="C228" s="98">
        <f>C135</f>
        <v>114000</v>
      </c>
      <c r="D228" s="98">
        <f aca="true" t="shared" si="104" ref="D228:J228">D135</f>
        <v>0</v>
      </c>
      <c r="E228" s="98">
        <f t="shared" si="104"/>
        <v>114000</v>
      </c>
      <c r="F228" s="98">
        <f t="shared" si="104"/>
        <v>0</v>
      </c>
      <c r="G228" s="98">
        <f t="shared" si="104"/>
        <v>0</v>
      </c>
      <c r="H228" s="98">
        <f t="shared" si="104"/>
        <v>0</v>
      </c>
      <c r="I228" s="98">
        <f t="shared" si="104"/>
        <v>0</v>
      </c>
      <c r="J228" s="98">
        <f t="shared" si="104"/>
        <v>0</v>
      </c>
    </row>
    <row r="229" spans="1:10" ht="12.75">
      <c r="A229" s="91"/>
      <c r="B229" s="89"/>
      <c r="C229" s="87"/>
      <c r="D229" s="99"/>
      <c r="E229" s="87"/>
      <c r="F229" s="87"/>
      <c r="G229" s="87"/>
      <c r="H229" s="87"/>
      <c r="I229" s="87"/>
      <c r="J229" s="87"/>
    </row>
    <row r="230" spans="1:10" ht="12.75">
      <c r="A230" s="80"/>
      <c r="B230" s="81"/>
      <c r="C230" s="82"/>
      <c r="D230" s="82"/>
      <c r="E230" s="82"/>
      <c r="F230" s="82"/>
      <c r="G230" s="82"/>
      <c r="H230" s="82"/>
      <c r="I230" s="82"/>
      <c r="J230" s="82"/>
    </row>
    <row r="231" spans="1:10" ht="38.25">
      <c r="A231" s="197" t="s">
        <v>18</v>
      </c>
      <c r="B231" s="198" t="s">
        <v>19</v>
      </c>
      <c r="C231" s="197" t="s">
        <v>121</v>
      </c>
      <c r="D231" s="197" t="s">
        <v>47</v>
      </c>
      <c r="E231" s="197" t="s">
        <v>48</v>
      </c>
      <c r="F231" s="197" t="s">
        <v>11</v>
      </c>
      <c r="G231" s="197" t="s">
        <v>13</v>
      </c>
      <c r="H231" s="197" t="s">
        <v>20</v>
      </c>
      <c r="I231" s="197" t="s">
        <v>12</v>
      </c>
      <c r="J231" s="197" t="s">
        <v>15</v>
      </c>
    </row>
    <row r="232" spans="1:10" ht="12.75">
      <c r="A232" s="80"/>
      <c r="B232" s="81"/>
      <c r="C232" s="82"/>
      <c r="D232" s="82"/>
      <c r="E232" s="82"/>
      <c r="F232" s="82"/>
      <c r="G232" s="82"/>
      <c r="H232" s="82"/>
      <c r="I232" s="82"/>
      <c r="J232" s="82"/>
    </row>
    <row r="233" spans="1:10" ht="12.75">
      <c r="A233" s="83"/>
      <c r="B233" s="84" t="s">
        <v>97</v>
      </c>
      <c r="C233" s="193">
        <f aca="true" t="shared" si="105" ref="C233:J233">C235+C243+C271+C310</f>
        <v>5388548.39</v>
      </c>
      <c r="D233" s="193">
        <f t="shared" si="105"/>
        <v>4734000</v>
      </c>
      <c r="E233" s="193">
        <f t="shared" si="105"/>
        <v>580052.3899999999</v>
      </c>
      <c r="F233" s="193">
        <f t="shared" si="105"/>
        <v>32396</v>
      </c>
      <c r="G233" s="193">
        <f t="shared" si="105"/>
        <v>0</v>
      </c>
      <c r="H233" s="193">
        <f t="shared" si="105"/>
        <v>0</v>
      </c>
      <c r="I233" s="193">
        <f t="shared" si="105"/>
        <v>42100</v>
      </c>
      <c r="J233" s="193">
        <f t="shared" si="105"/>
        <v>0</v>
      </c>
    </row>
    <row r="234" spans="1:10" ht="12.75">
      <c r="A234" s="85"/>
      <c r="B234" s="86"/>
      <c r="C234" s="87"/>
      <c r="D234" s="87"/>
      <c r="E234" s="87"/>
      <c r="F234" s="87"/>
      <c r="G234" s="87"/>
      <c r="H234" s="87"/>
      <c r="I234" s="87"/>
      <c r="J234" s="87"/>
    </row>
    <row r="235" spans="1:10" s="4" customFormat="1" ht="13.5" thickBot="1">
      <c r="A235" s="119">
        <v>1101</v>
      </c>
      <c r="B235" s="120" t="s">
        <v>49</v>
      </c>
      <c r="C235" s="126">
        <f aca="true" t="shared" si="106" ref="C235:J235">C236</f>
        <v>4725000</v>
      </c>
      <c r="D235" s="126">
        <f t="shared" si="106"/>
        <v>4725000</v>
      </c>
      <c r="E235" s="126">
        <f t="shared" si="106"/>
        <v>0</v>
      </c>
      <c r="F235" s="126">
        <f t="shared" si="106"/>
        <v>0</v>
      </c>
      <c r="G235" s="126">
        <f t="shared" si="106"/>
        <v>0</v>
      </c>
      <c r="H235" s="126">
        <f t="shared" si="106"/>
        <v>0</v>
      </c>
      <c r="I235" s="126">
        <f t="shared" si="106"/>
        <v>0</v>
      </c>
      <c r="J235" s="126">
        <f t="shared" si="106"/>
        <v>0</v>
      </c>
    </row>
    <row r="236" spans="1:10" ht="12.75">
      <c r="A236" s="117" t="s">
        <v>50</v>
      </c>
      <c r="B236" s="118" t="s">
        <v>51</v>
      </c>
      <c r="C236" s="127">
        <f aca="true" t="shared" si="107" ref="C236:J236">C238</f>
        <v>4725000</v>
      </c>
      <c r="D236" s="127">
        <f t="shared" si="107"/>
        <v>4725000</v>
      </c>
      <c r="E236" s="127">
        <f t="shared" si="107"/>
        <v>0</v>
      </c>
      <c r="F236" s="127">
        <f t="shared" si="107"/>
        <v>0</v>
      </c>
      <c r="G236" s="127">
        <f t="shared" si="107"/>
        <v>0</v>
      </c>
      <c r="H236" s="127">
        <f t="shared" si="107"/>
        <v>0</v>
      </c>
      <c r="I236" s="127">
        <f t="shared" si="107"/>
        <v>0</v>
      </c>
      <c r="J236" s="127">
        <f t="shared" si="107"/>
        <v>0</v>
      </c>
    </row>
    <row r="237" spans="1:10" s="103" customFormat="1" ht="12.75">
      <c r="A237" s="133" t="s">
        <v>62</v>
      </c>
      <c r="B237" s="134" t="s">
        <v>96</v>
      </c>
      <c r="C237" s="135">
        <f>C238</f>
        <v>4725000</v>
      </c>
      <c r="D237" s="135">
        <f aca="true" t="shared" si="108" ref="D237:J237">D238</f>
        <v>4725000</v>
      </c>
      <c r="E237" s="135">
        <f t="shared" si="108"/>
        <v>0</v>
      </c>
      <c r="F237" s="135">
        <f t="shared" si="108"/>
        <v>0</v>
      </c>
      <c r="G237" s="135">
        <f t="shared" si="108"/>
        <v>0</v>
      </c>
      <c r="H237" s="135">
        <f t="shared" si="108"/>
        <v>0</v>
      </c>
      <c r="I237" s="135">
        <f t="shared" si="108"/>
        <v>0</v>
      </c>
      <c r="J237" s="135">
        <f t="shared" si="108"/>
        <v>0</v>
      </c>
    </row>
    <row r="238" spans="1:10" ht="12.75">
      <c r="A238" s="91">
        <v>3</v>
      </c>
      <c r="B238" s="89" t="s">
        <v>45</v>
      </c>
      <c r="C238" s="99">
        <f>C239+C240</f>
        <v>4725000</v>
      </c>
      <c r="D238" s="99">
        <f>C238</f>
        <v>4725000</v>
      </c>
      <c r="E238" s="87"/>
      <c r="F238" s="87"/>
      <c r="G238" s="87"/>
      <c r="H238" s="87"/>
      <c r="I238" s="87"/>
      <c r="J238" s="87"/>
    </row>
    <row r="239" spans="1:10" ht="12.75">
      <c r="A239" s="91">
        <v>31</v>
      </c>
      <c r="B239" s="89" t="s">
        <v>21</v>
      </c>
      <c r="C239" s="99">
        <f>C149</f>
        <v>4725000</v>
      </c>
      <c r="D239" s="99">
        <f>C239</f>
        <v>4725000</v>
      </c>
      <c r="E239" s="87"/>
      <c r="F239" s="87"/>
      <c r="G239" s="87"/>
      <c r="H239" s="87"/>
      <c r="I239" s="87"/>
      <c r="J239" s="87"/>
    </row>
    <row r="240" spans="1:10" ht="12.75">
      <c r="A240" s="91">
        <v>32</v>
      </c>
      <c r="B240" s="89" t="s">
        <v>25</v>
      </c>
      <c r="C240" s="99">
        <f>C150</f>
        <v>0</v>
      </c>
      <c r="D240" s="99">
        <f>C240</f>
        <v>0</v>
      </c>
      <c r="E240" s="87"/>
      <c r="F240" s="87"/>
      <c r="G240" s="87"/>
      <c r="H240" s="87"/>
      <c r="I240" s="87"/>
      <c r="J240" s="87"/>
    </row>
    <row r="241" spans="1:10" ht="12.75">
      <c r="A241" s="91">
        <v>34</v>
      </c>
      <c r="B241" s="89" t="s">
        <v>29</v>
      </c>
      <c r="C241" s="99">
        <f>C151</f>
        <v>0</v>
      </c>
      <c r="D241" s="99">
        <f>C241</f>
        <v>0</v>
      </c>
      <c r="E241" s="87"/>
      <c r="F241" s="87"/>
      <c r="G241" s="87"/>
      <c r="H241" s="87"/>
      <c r="I241" s="87"/>
      <c r="J241" s="87"/>
    </row>
    <row r="242" spans="1:10" ht="12.75">
      <c r="A242" s="91"/>
      <c r="B242" s="89"/>
      <c r="C242" s="87"/>
      <c r="D242" s="99"/>
      <c r="E242" s="87"/>
      <c r="F242" s="87"/>
      <c r="G242" s="87"/>
      <c r="H242" s="87"/>
      <c r="I242" s="87"/>
      <c r="J242" s="87"/>
    </row>
    <row r="243" spans="1:10" s="114" customFormat="1" ht="26.25" thickBot="1">
      <c r="A243" s="121">
        <v>2201</v>
      </c>
      <c r="B243" s="122" t="s">
        <v>53</v>
      </c>
      <c r="C243" s="123">
        <f aca="true" t="shared" si="109" ref="C243:J243">C244+C250+C256</f>
        <v>467206.58999999997</v>
      </c>
      <c r="D243" s="123">
        <f t="shared" si="109"/>
        <v>0</v>
      </c>
      <c r="E243" s="123">
        <f t="shared" si="109"/>
        <v>394210.58999999997</v>
      </c>
      <c r="F243" s="123">
        <f t="shared" si="109"/>
        <v>30896</v>
      </c>
      <c r="G243" s="123">
        <f t="shared" si="109"/>
        <v>0</v>
      </c>
      <c r="H243" s="123">
        <f t="shared" si="109"/>
        <v>0</v>
      </c>
      <c r="I243" s="123">
        <f t="shared" si="109"/>
        <v>42100</v>
      </c>
      <c r="J243" s="123">
        <f t="shared" si="109"/>
        <v>0</v>
      </c>
    </row>
    <row r="244" spans="1:10" s="4" customFormat="1" ht="12.75" customHeight="1">
      <c r="A244" s="117" t="s">
        <v>54</v>
      </c>
      <c r="B244" s="118" t="s">
        <v>55</v>
      </c>
      <c r="C244" s="116">
        <f>C246</f>
        <v>204740.88</v>
      </c>
      <c r="D244" s="116">
        <f aca="true" t="shared" si="110" ref="D244:J244">D246</f>
        <v>0</v>
      </c>
      <c r="E244" s="116">
        <f t="shared" si="110"/>
        <v>204740.88</v>
      </c>
      <c r="F244" s="116">
        <f t="shared" si="110"/>
        <v>0</v>
      </c>
      <c r="G244" s="116">
        <f t="shared" si="110"/>
        <v>0</v>
      </c>
      <c r="H244" s="116">
        <f t="shared" si="110"/>
        <v>0</v>
      </c>
      <c r="I244" s="116">
        <f t="shared" si="110"/>
        <v>0</v>
      </c>
      <c r="J244" s="116">
        <f t="shared" si="110"/>
        <v>0</v>
      </c>
    </row>
    <row r="245" spans="1:10" s="103" customFormat="1" ht="25.5" customHeight="1">
      <c r="A245" s="100" t="s">
        <v>64</v>
      </c>
      <c r="B245" s="101" t="s">
        <v>65</v>
      </c>
      <c r="C245" s="102">
        <f>C246</f>
        <v>204740.88</v>
      </c>
      <c r="D245" s="102">
        <f aca="true" t="shared" si="111" ref="D245:J245">D246</f>
        <v>0</v>
      </c>
      <c r="E245" s="102">
        <f t="shared" si="111"/>
        <v>204740.88</v>
      </c>
      <c r="F245" s="102">
        <f t="shared" si="111"/>
        <v>0</v>
      </c>
      <c r="G245" s="102">
        <f t="shared" si="111"/>
        <v>0</v>
      </c>
      <c r="H245" s="102">
        <f t="shared" si="111"/>
        <v>0</v>
      </c>
      <c r="I245" s="102">
        <f t="shared" si="111"/>
        <v>0</v>
      </c>
      <c r="J245" s="102">
        <f t="shared" si="111"/>
        <v>0</v>
      </c>
    </row>
    <row r="246" spans="1:10" s="4" customFormat="1" ht="12.75">
      <c r="A246" s="91">
        <v>3</v>
      </c>
      <c r="B246" s="89" t="s">
        <v>45</v>
      </c>
      <c r="C246" s="98">
        <f>C247+C248</f>
        <v>204740.88</v>
      </c>
      <c r="D246" s="98">
        <f aca="true" t="shared" si="112" ref="D246:J246">D247+D248</f>
        <v>0</v>
      </c>
      <c r="E246" s="98">
        <f t="shared" si="112"/>
        <v>204740.88</v>
      </c>
      <c r="F246" s="98">
        <f t="shared" si="112"/>
        <v>0</v>
      </c>
      <c r="G246" s="98">
        <f t="shared" si="112"/>
        <v>0</v>
      </c>
      <c r="H246" s="98">
        <f t="shared" si="112"/>
        <v>0</v>
      </c>
      <c r="I246" s="98">
        <f t="shared" si="112"/>
        <v>0</v>
      </c>
      <c r="J246" s="98">
        <f t="shared" si="112"/>
        <v>0</v>
      </c>
    </row>
    <row r="247" spans="1:10" s="4" customFormat="1" ht="12.75">
      <c r="A247" s="91">
        <v>32</v>
      </c>
      <c r="B247" s="89" t="s">
        <v>25</v>
      </c>
      <c r="C247" s="98">
        <f aca="true" t="shared" si="113" ref="C247:J247">C22</f>
        <v>196240.88</v>
      </c>
      <c r="D247" s="98">
        <f t="shared" si="113"/>
        <v>0</v>
      </c>
      <c r="E247" s="98">
        <f t="shared" si="113"/>
        <v>196240.88</v>
      </c>
      <c r="F247" s="98">
        <f t="shared" si="113"/>
        <v>0</v>
      </c>
      <c r="G247" s="98">
        <f t="shared" si="113"/>
        <v>0</v>
      </c>
      <c r="H247" s="98">
        <f t="shared" si="113"/>
        <v>0</v>
      </c>
      <c r="I247" s="98">
        <f t="shared" si="113"/>
        <v>0</v>
      </c>
      <c r="J247" s="98">
        <f t="shared" si="113"/>
        <v>0</v>
      </c>
    </row>
    <row r="248" spans="1:10" s="4" customFormat="1" ht="12.75">
      <c r="A248" s="91">
        <v>34</v>
      </c>
      <c r="B248" s="89" t="s">
        <v>57</v>
      </c>
      <c r="C248" s="98">
        <f>C27</f>
        <v>8500</v>
      </c>
      <c r="D248" s="98">
        <f>D250</f>
        <v>0</v>
      </c>
      <c r="E248" s="98">
        <f>C248</f>
        <v>8500</v>
      </c>
      <c r="F248" s="98">
        <v>0</v>
      </c>
      <c r="G248" s="98">
        <f>G250</f>
        <v>0</v>
      </c>
      <c r="H248" s="98">
        <f>H250</f>
        <v>0</v>
      </c>
      <c r="I248" s="98">
        <f>I250</f>
        <v>0</v>
      </c>
      <c r="J248" s="98">
        <f>J250</f>
        <v>0</v>
      </c>
    </row>
    <row r="249" spans="1:10" s="4" customFormat="1" ht="12.75">
      <c r="A249" s="91"/>
      <c r="B249" s="89"/>
      <c r="C249" s="98"/>
      <c r="D249" s="98"/>
      <c r="E249" s="98"/>
      <c r="F249" s="98"/>
      <c r="G249" s="98"/>
      <c r="H249" s="98"/>
      <c r="I249" s="98"/>
      <c r="J249" s="98"/>
    </row>
    <row r="250" spans="1:10" s="4" customFormat="1" ht="12.75" customHeight="1">
      <c r="A250" s="88" t="s">
        <v>58</v>
      </c>
      <c r="B250" s="89" t="s">
        <v>59</v>
      </c>
      <c r="C250" s="98">
        <f>C252</f>
        <v>189469.71</v>
      </c>
      <c r="D250" s="98">
        <f aca="true" t="shared" si="114" ref="D250:J250">D252</f>
        <v>0</v>
      </c>
      <c r="E250" s="98">
        <f t="shared" si="114"/>
        <v>189469.71</v>
      </c>
      <c r="F250" s="98">
        <f t="shared" si="114"/>
        <v>0</v>
      </c>
      <c r="G250" s="98">
        <f t="shared" si="114"/>
        <v>0</v>
      </c>
      <c r="H250" s="98">
        <f t="shared" si="114"/>
        <v>0</v>
      </c>
      <c r="I250" s="98">
        <f t="shared" si="114"/>
        <v>0</v>
      </c>
      <c r="J250" s="98">
        <f t="shared" si="114"/>
        <v>0</v>
      </c>
    </row>
    <row r="251" spans="1:10" s="103" customFormat="1" ht="25.5" customHeight="1">
      <c r="A251" s="100" t="s">
        <v>64</v>
      </c>
      <c r="B251" s="101" t="s">
        <v>65</v>
      </c>
      <c r="C251" s="102">
        <f>C252</f>
        <v>189469.71</v>
      </c>
      <c r="D251" s="102">
        <f aca="true" t="shared" si="115" ref="D251:J251">D252</f>
        <v>0</v>
      </c>
      <c r="E251" s="102">
        <f t="shared" si="115"/>
        <v>189469.71</v>
      </c>
      <c r="F251" s="102">
        <f t="shared" si="115"/>
        <v>0</v>
      </c>
      <c r="G251" s="102">
        <f t="shared" si="115"/>
        <v>0</v>
      </c>
      <c r="H251" s="102">
        <f t="shared" si="115"/>
        <v>0</v>
      </c>
      <c r="I251" s="102">
        <f t="shared" si="115"/>
        <v>0</v>
      </c>
      <c r="J251" s="102">
        <f t="shared" si="115"/>
        <v>0</v>
      </c>
    </row>
    <row r="252" spans="1:10" s="4" customFormat="1" ht="12.75">
      <c r="A252" s="91">
        <v>3</v>
      </c>
      <c r="B252" s="89" t="s">
        <v>45</v>
      </c>
      <c r="C252" s="98">
        <f>C253+C254</f>
        <v>189469.71</v>
      </c>
      <c r="D252" s="98">
        <f aca="true" t="shared" si="116" ref="D252:J252">D253+D254</f>
        <v>0</v>
      </c>
      <c r="E252" s="98">
        <f t="shared" si="116"/>
        <v>189469.71</v>
      </c>
      <c r="F252" s="98">
        <f t="shared" si="116"/>
        <v>0</v>
      </c>
      <c r="G252" s="98">
        <f t="shared" si="116"/>
        <v>0</v>
      </c>
      <c r="H252" s="98">
        <f t="shared" si="116"/>
        <v>0</v>
      </c>
      <c r="I252" s="98">
        <f t="shared" si="116"/>
        <v>0</v>
      </c>
      <c r="J252" s="98">
        <f t="shared" si="116"/>
        <v>0</v>
      </c>
    </row>
    <row r="253" spans="1:10" s="4" customFormat="1" ht="12.75">
      <c r="A253" s="91">
        <v>32</v>
      </c>
      <c r="B253" s="89" t="s">
        <v>25</v>
      </c>
      <c r="C253" s="98">
        <f aca="true" t="shared" si="117" ref="C253:J253">C33</f>
        <v>189469.71</v>
      </c>
      <c r="D253" s="98">
        <f t="shared" si="117"/>
        <v>0</v>
      </c>
      <c r="E253" s="98">
        <f t="shared" si="117"/>
        <v>189469.71</v>
      </c>
      <c r="F253" s="98">
        <f t="shared" si="117"/>
        <v>0</v>
      </c>
      <c r="G253" s="98">
        <f t="shared" si="117"/>
        <v>0</v>
      </c>
      <c r="H253" s="98">
        <f t="shared" si="117"/>
        <v>0</v>
      </c>
      <c r="I253" s="98">
        <f t="shared" si="117"/>
        <v>0</v>
      </c>
      <c r="J253" s="98">
        <f t="shared" si="117"/>
        <v>0</v>
      </c>
    </row>
    <row r="254" spans="1:10" ht="12.75">
      <c r="A254" s="91">
        <v>34</v>
      </c>
      <c r="B254" s="89" t="s">
        <v>57</v>
      </c>
      <c r="C254" s="99">
        <f aca="true" t="shared" si="118" ref="C254:J254">C38</f>
        <v>0</v>
      </c>
      <c r="D254" s="99">
        <f t="shared" si="118"/>
        <v>0</v>
      </c>
      <c r="E254" s="99">
        <f t="shared" si="118"/>
        <v>0</v>
      </c>
      <c r="F254" s="99">
        <f t="shared" si="118"/>
        <v>0</v>
      </c>
      <c r="G254" s="99">
        <f t="shared" si="118"/>
        <v>0</v>
      </c>
      <c r="H254" s="99">
        <f t="shared" si="118"/>
        <v>0</v>
      </c>
      <c r="I254" s="99">
        <f t="shared" si="118"/>
        <v>0</v>
      </c>
      <c r="J254" s="99">
        <f t="shared" si="118"/>
        <v>0</v>
      </c>
    </row>
    <row r="255" spans="1:10" ht="12.75">
      <c r="A255" s="91"/>
      <c r="B255" s="89"/>
      <c r="C255" s="99"/>
      <c r="D255" s="99"/>
      <c r="E255" s="87"/>
      <c r="F255" s="87"/>
      <c r="G255" s="87"/>
      <c r="H255" s="87"/>
      <c r="I255" s="87"/>
      <c r="J255" s="87"/>
    </row>
    <row r="256" spans="1:10" s="4" customFormat="1" ht="12.75" customHeight="1">
      <c r="A256" s="88" t="s">
        <v>60</v>
      </c>
      <c r="B256" s="89" t="s">
        <v>61</v>
      </c>
      <c r="C256" s="98">
        <f>C257+C264</f>
        <v>72996</v>
      </c>
      <c r="D256" s="98">
        <f aca="true" t="shared" si="119" ref="D256:J256">D257+D264</f>
        <v>0</v>
      </c>
      <c r="E256" s="98">
        <f t="shared" si="119"/>
        <v>0</v>
      </c>
      <c r="F256" s="98">
        <f t="shared" si="119"/>
        <v>30896</v>
      </c>
      <c r="G256" s="98">
        <f t="shared" si="119"/>
        <v>0</v>
      </c>
      <c r="H256" s="98">
        <f t="shared" si="119"/>
        <v>0</v>
      </c>
      <c r="I256" s="98">
        <f t="shared" si="119"/>
        <v>42100</v>
      </c>
      <c r="J256" s="98">
        <f t="shared" si="119"/>
        <v>0</v>
      </c>
    </row>
    <row r="257" spans="1:10" s="103" customFormat="1" ht="12.75" customHeight="1">
      <c r="A257" s="100" t="s">
        <v>62</v>
      </c>
      <c r="B257" s="101" t="s">
        <v>63</v>
      </c>
      <c r="C257" s="102">
        <f>C258+C261</f>
        <v>30896</v>
      </c>
      <c r="D257" s="102">
        <f aca="true" t="shared" si="120" ref="D257:J257">D258+D261</f>
        <v>0</v>
      </c>
      <c r="E257" s="102">
        <f t="shared" si="120"/>
        <v>0</v>
      </c>
      <c r="F257" s="102">
        <f t="shared" si="120"/>
        <v>30896</v>
      </c>
      <c r="G257" s="102">
        <f t="shared" si="120"/>
        <v>0</v>
      </c>
      <c r="H257" s="102">
        <f t="shared" si="120"/>
        <v>0</v>
      </c>
      <c r="I257" s="102">
        <f t="shared" si="120"/>
        <v>0</v>
      </c>
      <c r="J257" s="102">
        <f t="shared" si="120"/>
        <v>0</v>
      </c>
    </row>
    <row r="258" spans="1:10" s="4" customFormat="1" ht="12.75">
      <c r="A258" s="91">
        <v>3</v>
      </c>
      <c r="B258" s="89" t="s">
        <v>45</v>
      </c>
      <c r="C258" s="98">
        <f>C259+C260</f>
        <v>11500</v>
      </c>
      <c r="D258" s="98">
        <f aca="true" t="shared" si="121" ref="D258:J258">D259+D260</f>
        <v>0</v>
      </c>
      <c r="E258" s="98">
        <f t="shared" si="121"/>
        <v>0</v>
      </c>
      <c r="F258" s="98">
        <f t="shared" si="121"/>
        <v>11500</v>
      </c>
      <c r="G258" s="98">
        <f t="shared" si="121"/>
        <v>0</v>
      </c>
      <c r="H258" s="98">
        <f t="shared" si="121"/>
        <v>0</v>
      </c>
      <c r="I258" s="98">
        <f t="shared" si="121"/>
        <v>0</v>
      </c>
      <c r="J258" s="98">
        <f t="shared" si="121"/>
        <v>0</v>
      </c>
    </row>
    <row r="259" spans="1:10" s="4" customFormat="1" ht="12.75">
      <c r="A259" s="91">
        <v>32</v>
      </c>
      <c r="B259" s="89" t="s">
        <v>25</v>
      </c>
      <c r="C259" s="98">
        <f aca="true" t="shared" si="122" ref="C259:J259">C44</f>
        <v>11500</v>
      </c>
      <c r="D259" s="98">
        <f t="shared" si="122"/>
        <v>0</v>
      </c>
      <c r="E259" s="98">
        <f t="shared" si="122"/>
        <v>0</v>
      </c>
      <c r="F259" s="98">
        <f t="shared" si="122"/>
        <v>11500</v>
      </c>
      <c r="G259" s="98">
        <f t="shared" si="122"/>
        <v>0</v>
      </c>
      <c r="H259" s="98">
        <f t="shared" si="122"/>
        <v>0</v>
      </c>
      <c r="I259" s="98">
        <f t="shared" si="122"/>
        <v>0</v>
      </c>
      <c r="J259" s="98">
        <f t="shared" si="122"/>
        <v>0</v>
      </c>
    </row>
    <row r="260" spans="1:10" s="4" customFormat="1" ht="12.75">
      <c r="A260" s="91">
        <v>34</v>
      </c>
      <c r="B260" s="89" t="s">
        <v>57</v>
      </c>
      <c r="C260" s="98">
        <f aca="true" t="shared" si="123" ref="C260:J260">C49</f>
        <v>0</v>
      </c>
      <c r="D260" s="98">
        <f t="shared" si="123"/>
        <v>0</v>
      </c>
      <c r="E260" s="98">
        <f t="shared" si="123"/>
        <v>0</v>
      </c>
      <c r="F260" s="98">
        <f t="shared" si="123"/>
        <v>0</v>
      </c>
      <c r="G260" s="98">
        <f t="shared" si="123"/>
        <v>0</v>
      </c>
      <c r="H260" s="98">
        <f t="shared" si="123"/>
        <v>0</v>
      </c>
      <c r="I260" s="98">
        <f t="shared" si="123"/>
        <v>0</v>
      </c>
      <c r="J260" s="98">
        <f t="shared" si="123"/>
        <v>0</v>
      </c>
    </row>
    <row r="261" spans="1:10" s="4" customFormat="1" ht="12.75">
      <c r="A261" s="91">
        <v>4</v>
      </c>
      <c r="B261" s="89" t="s">
        <v>66</v>
      </c>
      <c r="C261" s="98">
        <f>C262</f>
        <v>19396</v>
      </c>
      <c r="D261" s="98">
        <f aca="true" t="shared" si="124" ref="D261:J261">D262</f>
        <v>0</v>
      </c>
      <c r="E261" s="98">
        <f t="shared" si="124"/>
        <v>0</v>
      </c>
      <c r="F261" s="98">
        <f t="shared" si="124"/>
        <v>19396</v>
      </c>
      <c r="G261" s="98">
        <f t="shared" si="124"/>
        <v>0</v>
      </c>
      <c r="H261" s="98">
        <f t="shared" si="124"/>
        <v>0</v>
      </c>
      <c r="I261" s="98">
        <f t="shared" si="124"/>
        <v>0</v>
      </c>
      <c r="J261" s="98">
        <f t="shared" si="124"/>
        <v>0</v>
      </c>
    </row>
    <row r="262" spans="1:10" s="4" customFormat="1" ht="12.75">
      <c r="A262" s="91">
        <v>42</v>
      </c>
      <c r="B262" s="89" t="s">
        <v>66</v>
      </c>
      <c r="C262" s="98">
        <f aca="true" t="shared" si="125" ref="C262:J262">C52</f>
        <v>19396</v>
      </c>
      <c r="D262" s="98">
        <f t="shared" si="125"/>
        <v>0</v>
      </c>
      <c r="E262" s="98">
        <f t="shared" si="125"/>
        <v>0</v>
      </c>
      <c r="F262" s="98">
        <f t="shared" si="125"/>
        <v>19396</v>
      </c>
      <c r="G262" s="98">
        <f t="shared" si="125"/>
        <v>0</v>
      </c>
      <c r="H262" s="98">
        <f t="shared" si="125"/>
        <v>0</v>
      </c>
      <c r="I262" s="98">
        <f t="shared" si="125"/>
        <v>0</v>
      </c>
      <c r="J262" s="98">
        <f t="shared" si="125"/>
        <v>0</v>
      </c>
    </row>
    <row r="263" spans="1:10" s="4" customFormat="1" ht="12.75">
      <c r="A263" s="91"/>
      <c r="B263" s="89"/>
      <c r="C263" s="98"/>
      <c r="D263" s="98"/>
      <c r="E263" s="98"/>
      <c r="F263" s="98"/>
      <c r="G263" s="98"/>
      <c r="H263" s="98"/>
      <c r="I263" s="98"/>
      <c r="J263" s="98"/>
    </row>
    <row r="264" spans="1:10" s="103" customFormat="1" ht="12.75">
      <c r="A264" s="115" t="s">
        <v>98</v>
      </c>
      <c r="B264" s="101" t="s">
        <v>99</v>
      </c>
      <c r="C264" s="102">
        <f>C265+C268</f>
        <v>42100</v>
      </c>
      <c r="D264" s="102">
        <f aca="true" t="shared" si="126" ref="D264:J264">D265+D268</f>
        <v>0</v>
      </c>
      <c r="E264" s="102">
        <f t="shared" si="126"/>
        <v>0</v>
      </c>
      <c r="F264" s="102">
        <f t="shared" si="126"/>
        <v>0</v>
      </c>
      <c r="G264" s="102">
        <f t="shared" si="126"/>
        <v>0</v>
      </c>
      <c r="H264" s="102">
        <f t="shared" si="126"/>
        <v>0</v>
      </c>
      <c r="I264" s="102">
        <f t="shared" si="126"/>
        <v>42100</v>
      </c>
      <c r="J264" s="102">
        <f t="shared" si="126"/>
        <v>0</v>
      </c>
    </row>
    <row r="265" spans="1:10" s="4" customFormat="1" ht="12.75">
      <c r="A265" s="91">
        <v>3</v>
      </c>
      <c r="B265" s="89" t="s">
        <v>45</v>
      </c>
      <c r="C265" s="98">
        <f>C266+C267</f>
        <v>15900</v>
      </c>
      <c r="D265" s="98">
        <f aca="true" t="shared" si="127" ref="D265:J265">D266+D267</f>
        <v>0</v>
      </c>
      <c r="E265" s="98">
        <f t="shared" si="127"/>
        <v>0</v>
      </c>
      <c r="F265" s="98">
        <f t="shared" si="127"/>
        <v>0</v>
      </c>
      <c r="G265" s="98">
        <f t="shared" si="127"/>
        <v>0</v>
      </c>
      <c r="H265" s="98">
        <f t="shared" si="127"/>
        <v>0</v>
      </c>
      <c r="I265" s="98">
        <f t="shared" si="127"/>
        <v>15900</v>
      </c>
      <c r="J265" s="98">
        <f t="shared" si="127"/>
        <v>0</v>
      </c>
    </row>
    <row r="266" spans="1:10" s="4" customFormat="1" ht="12.75">
      <c r="A266" s="91">
        <v>32</v>
      </c>
      <c r="B266" s="89" t="s">
        <v>25</v>
      </c>
      <c r="C266" s="98">
        <f aca="true" t="shared" si="128" ref="C266:J266">C58</f>
        <v>15900</v>
      </c>
      <c r="D266" s="98">
        <f t="shared" si="128"/>
        <v>0</v>
      </c>
      <c r="E266" s="98">
        <f t="shared" si="128"/>
        <v>0</v>
      </c>
      <c r="F266" s="98">
        <f t="shared" si="128"/>
        <v>0</v>
      </c>
      <c r="G266" s="98">
        <f t="shared" si="128"/>
        <v>0</v>
      </c>
      <c r="H266" s="98">
        <f t="shared" si="128"/>
        <v>0</v>
      </c>
      <c r="I266" s="98">
        <f t="shared" si="128"/>
        <v>15900</v>
      </c>
      <c r="J266" s="98">
        <f t="shared" si="128"/>
        <v>0</v>
      </c>
    </row>
    <row r="267" spans="1:10" s="4" customFormat="1" ht="12.75">
      <c r="A267" s="91">
        <v>34</v>
      </c>
      <c r="B267" s="89" t="s">
        <v>57</v>
      </c>
      <c r="C267" s="98">
        <f aca="true" t="shared" si="129" ref="C267:J267">C63</f>
        <v>0</v>
      </c>
      <c r="D267" s="98">
        <f t="shared" si="129"/>
        <v>0</v>
      </c>
      <c r="E267" s="98">
        <f t="shared" si="129"/>
        <v>0</v>
      </c>
      <c r="F267" s="98">
        <f t="shared" si="129"/>
        <v>0</v>
      </c>
      <c r="G267" s="98">
        <f t="shared" si="129"/>
        <v>0</v>
      </c>
      <c r="H267" s="98">
        <f t="shared" si="129"/>
        <v>0</v>
      </c>
      <c r="I267" s="98">
        <f t="shared" si="129"/>
        <v>0</v>
      </c>
      <c r="J267" s="98">
        <f t="shared" si="129"/>
        <v>0</v>
      </c>
    </row>
    <row r="268" spans="1:10" s="4" customFormat="1" ht="12.75">
      <c r="A268" s="91">
        <v>4</v>
      </c>
      <c r="B268" s="89" t="s">
        <v>66</v>
      </c>
      <c r="C268" s="98">
        <f>C269</f>
        <v>26200</v>
      </c>
      <c r="D268" s="98">
        <f aca="true" t="shared" si="130" ref="D268:J268">D269</f>
        <v>0</v>
      </c>
      <c r="E268" s="98">
        <f t="shared" si="130"/>
        <v>0</v>
      </c>
      <c r="F268" s="98">
        <f t="shared" si="130"/>
        <v>0</v>
      </c>
      <c r="G268" s="98">
        <f t="shared" si="130"/>
        <v>0</v>
      </c>
      <c r="H268" s="98">
        <f t="shared" si="130"/>
        <v>0</v>
      </c>
      <c r="I268" s="98">
        <f t="shared" si="130"/>
        <v>26200</v>
      </c>
      <c r="J268" s="98">
        <f t="shared" si="130"/>
        <v>0</v>
      </c>
    </row>
    <row r="269" spans="1:10" s="4" customFormat="1" ht="12.75">
      <c r="A269" s="91">
        <v>42</v>
      </c>
      <c r="B269" s="89" t="s">
        <v>66</v>
      </c>
      <c r="C269" s="98">
        <f aca="true" t="shared" si="131" ref="C269:J269">C66</f>
        <v>26200</v>
      </c>
      <c r="D269" s="98">
        <f t="shared" si="131"/>
        <v>0</v>
      </c>
      <c r="E269" s="98">
        <f t="shared" si="131"/>
        <v>0</v>
      </c>
      <c r="F269" s="98">
        <f t="shared" si="131"/>
        <v>0</v>
      </c>
      <c r="G269" s="98">
        <f t="shared" si="131"/>
        <v>0</v>
      </c>
      <c r="H269" s="98">
        <f t="shared" si="131"/>
        <v>0</v>
      </c>
      <c r="I269" s="98">
        <f t="shared" si="131"/>
        <v>26200</v>
      </c>
      <c r="J269" s="98">
        <f t="shared" si="131"/>
        <v>0</v>
      </c>
    </row>
    <row r="270" spans="1:10" s="4" customFormat="1" ht="12.75">
      <c r="A270" s="91"/>
      <c r="B270" s="89"/>
      <c r="C270" s="98"/>
      <c r="D270" s="98"/>
      <c r="E270" s="98"/>
      <c r="F270" s="98"/>
      <c r="G270" s="98"/>
      <c r="H270" s="98"/>
      <c r="I270" s="98"/>
      <c r="J270" s="98"/>
    </row>
    <row r="271" spans="1:10" ht="13.5" thickBot="1">
      <c r="A271" s="128">
        <v>2301</v>
      </c>
      <c r="B271" s="120" t="s">
        <v>100</v>
      </c>
      <c r="C271" s="129">
        <f>C272+C277+C282+C287+C292+C297+C302</f>
        <v>82341.8</v>
      </c>
      <c r="D271" s="129">
        <f aca="true" t="shared" si="132" ref="D271:J271">D272+D277+D282+D287+D292+D297+D302</f>
        <v>9000</v>
      </c>
      <c r="E271" s="129">
        <f t="shared" si="132"/>
        <v>71841.8</v>
      </c>
      <c r="F271" s="129">
        <f t="shared" si="132"/>
        <v>1500</v>
      </c>
      <c r="G271" s="129">
        <f t="shared" si="132"/>
        <v>0</v>
      </c>
      <c r="H271" s="129">
        <f t="shared" si="132"/>
        <v>0</v>
      </c>
      <c r="I271" s="129">
        <f t="shared" si="132"/>
        <v>0</v>
      </c>
      <c r="J271" s="129">
        <f t="shared" si="132"/>
        <v>0</v>
      </c>
    </row>
    <row r="272" spans="1:10" s="112" customFormat="1" ht="12.75">
      <c r="A272" s="124" t="s">
        <v>71</v>
      </c>
      <c r="B272" s="125" t="s">
        <v>72</v>
      </c>
      <c r="C272" s="116">
        <f>C274</f>
        <v>0</v>
      </c>
      <c r="D272" s="116">
        <f aca="true" t="shared" si="133" ref="D272:J272">D274</f>
        <v>0</v>
      </c>
      <c r="E272" s="116">
        <f t="shared" si="133"/>
        <v>0</v>
      </c>
      <c r="F272" s="116">
        <f t="shared" si="133"/>
        <v>0</v>
      </c>
      <c r="G272" s="116">
        <f t="shared" si="133"/>
        <v>0</v>
      </c>
      <c r="H272" s="116">
        <f t="shared" si="133"/>
        <v>0</v>
      </c>
      <c r="I272" s="116">
        <f t="shared" si="133"/>
        <v>0</v>
      </c>
      <c r="J272" s="116">
        <f t="shared" si="133"/>
        <v>0</v>
      </c>
    </row>
    <row r="273" spans="1:10" s="109" customFormat="1" ht="12.75">
      <c r="A273" s="107" t="s">
        <v>62</v>
      </c>
      <c r="B273" s="108" t="s">
        <v>73</v>
      </c>
      <c r="C273" s="102">
        <f>C274</f>
        <v>0</v>
      </c>
      <c r="D273" s="102">
        <f aca="true" t="shared" si="134" ref="D273:J273">D274</f>
        <v>0</v>
      </c>
      <c r="E273" s="102">
        <f t="shared" si="134"/>
        <v>0</v>
      </c>
      <c r="F273" s="102">
        <f t="shared" si="134"/>
        <v>0</v>
      </c>
      <c r="G273" s="102">
        <f t="shared" si="134"/>
        <v>0</v>
      </c>
      <c r="H273" s="102">
        <f t="shared" si="134"/>
        <v>0</v>
      </c>
      <c r="I273" s="102">
        <f t="shared" si="134"/>
        <v>0</v>
      </c>
      <c r="J273" s="102">
        <f t="shared" si="134"/>
        <v>0</v>
      </c>
    </row>
    <row r="274" spans="1:10" s="112" customFormat="1" ht="12.75">
      <c r="A274" s="110">
        <v>3</v>
      </c>
      <c r="B274" s="111" t="s">
        <v>25</v>
      </c>
      <c r="C274" s="98">
        <f>C275</f>
        <v>0</v>
      </c>
      <c r="D274" s="98">
        <v>0</v>
      </c>
      <c r="E274" s="98">
        <f aca="true" t="shared" si="135" ref="E274:J274">E275</f>
        <v>0</v>
      </c>
      <c r="F274" s="98">
        <f t="shared" si="135"/>
        <v>0</v>
      </c>
      <c r="G274" s="98">
        <f t="shared" si="135"/>
        <v>0</v>
      </c>
      <c r="H274" s="98">
        <f t="shared" si="135"/>
        <v>0</v>
      </c>
      <c r="I274" s="98">
        <f t="shared" si="135"/>
        <v>0</v>
      </c>
      <c r="J274" s="98">
        <f t="shared" si="135"/>
        <v>0</v>
      </c>
    </row>
    <row r="275" spans="1:10" ht="12.75">
      <c r="A275" s="91">
        <v>32</v>
      </c>
      <c r="B275" s="89" t="s">
        <v>25</v>
      </c>
      <c r="C275" s="98">
        <f aca="true" t="shared" si="136" ref="C275:J275">C74</f>
        <v>0</v>
      </c>
      <c r="D275" s="98">
        <f t="shared" si="136"/>
        <v>0</v>
      </c>
      <c r="E275" s="98">
        <f t="shared" si="136"/>
        <v>0</v>
      </c>
      <c r="F275" s="98">
        <f t="shared" si="136"/>
        <v>0</v>
      </c>
      <c r="G275" s="98">
        <f t="shared" si="136"/>
        <v>0</v>
      </c>
      <c r="H275" s="98">
        <f t="shared" si="136"/>
        <v>0</v>
      </c>
      <c r="I275" s="98">
        <f t="shared" si="136"/>
        <v>0</v>
      </c>
      <c r="J275" s="98">
        <f t="shared" si="136"/>
        <v>0</v>
      </c>
    </row>
    <row r="276" spans="1:10" ht="12.75">
      <c r="A276" s="91"/>
      <c r="B276" s="89"/>
      <c r="C276" s="98"/>
      <c r="D276" s="98"/>
      <c r="E276" s="98"/>
      <c r="F276" s="98"/>
      <c r="G276" s="98"/>
      <c r="H276" s="98"/>
      <c r="I276" s="98"/>
      <c r="J276" s="98"/>
    </row>
    <row r="277" spans="1:10" s="112" customFormat="1" ht="12.75">
      <c r="A277" s="110" t="s">
        <v>74</v>
      </c>
      <c r="B277" s="111" t="s">
        <v>75</v>
      </c>
      <c r="C277" s="98">
        <f>C279</f>
        <v>61841.8</v>
      </c>
      <c r="D277" s="98">
        <f aca="true" t="shared" si="137" ref="D277:J277">D279</f>
        <v>0</v>
      </c>
      <c r="E277" s="98">
        <f t="shared" si="137"/>
        <v>61841.8</v>
      </c>
      <c r="F277" s="98">
        <f t="shared" si="137"/>
        <v>0</v>
      </c>
      <c r="G277" s="98">
        <f t="shared" si="137"/>
        <v>0</v>
      </c>
      <c r="H277" s="98">
        <f t="shared" si="137"/>
        <v>0</v>
      </c>
      <c r="I277" s="98">
        <f t="shared" si="137"/>
        <v>0</v>
      </c>
      <c r="J277" s="98">
        <f t="shared" si="137"/>
        <v>0</v>
      </c>
    </row>
    <row r="278" spans="1:10" s="109" customFormat="1" ht="12.75">
      <c r="A278" s="107" t="s">
        <v>62</v>
      </c>
      <c r="B278" s="108" t="s">
        <v>76</v>
      </c>
      <c r="C278" s="102">
        <f>C279</f>
        <v>61841.8</v>
      </c>
      <c r="D278" s="102">
        <f aca="true" t="shared" si="138" ref="D278:J278">D279</f>
        <v>0</v>
      </c>
      <c r="E278" s="102">
        <f t="shared" si="138"/>
        <v>61841.8</v>
      </c>
      <c r="F278" s="102">
        <f t="shared" si="138"/>
        <v>0</v>
      </c>
      <c r="G278" s="102">
        <f t="shared" si="138"/>
        <v>0</v>
      </c>
      <c r="H278" s="102">
        <f t="shared" si="138"/>
        <v>0</v>
      </c>
      <c r="I278" s="102">
        <f t="shared" si="138"/>
        <v>0</v>
      </c>
      <c r="J278" s="102">
        <f t="shared" si="138"/>
        <v>0</v>
      </c>
    </row>
    <row r="279" spans="1:10" s="112" customFormat="1" ht="12.75">
      <c r="A279" s="110">
        <v>3</v>
      </c>
      <c r="B279" s="111" t="s">
        <v>25</v>
      </c>
      <c r="C279" s="98">
        <f>C280</f>
        <v>61841.8</v>
      </c>
      <c r="D279" s="98">
        <f aca="true" t="shared" si="139" ref="D279:J279">D280</f>
        <v>0</v>
      </c>
      <c r="E279" s="98">
        <f t="shared" si="139"/>
        <v>61841.8</v>
      </c>
      <c r="F279" s="98">
        <f t="shared" si="139"/>
        <v>0</v>
      </c>
      <c r="G279" s="98">
        <f t="shared" si="139"/>
        <v>0</v>
      </c>
      <c r="H279" s="98">
        <f t="shared" si="139"/>
        <v>0</v>
      </c>
      <c r="I279" s="98">
        <f t="shared" si="139"/>
        <v>0</v>
      </c>
      <c r="J279" s="98">
        <f t="shared" si="139"/>
        <v>0</v>
      </c>
    </row>
    <row r="280" spans="1:10" ht="12.75">
      <c r="A280" s="91">
        <v>32</v>
      </c>
      <c r="B280" s="89" t="s">
        <v>25</v>
      </c>
      <c r="C280" s="98">
        <f aca="true" t="shared" si="140" ref="C280:J280">C81</f>
        <v>61841.8</v>
      </c>
      <c r="D280" s="98">
        <f t="shared" si="140"/>
        <v>0</v>
      </c>
      <c r="E280" s="98">
        <f t="shared" si="140"/>
        <v>61841.8</v>
      </c>
      <c r="F280" s="98">
        <f t="shared" si="140"/>
        <v>0</v>
      </c>
      <c r="G280" s="98">
        <f t="shared" si="140"/>
        <v>0</v>
      </c>
      <c r="H280" s="98">
        <f t="shared" si="140"/>
        <v>0</v>
      </c>
      <c r="I280" s="98">
        <f t="shared" si="140"/>
        <v>0</v>
      </c>
      <c r="J280" s="98">
        <f t="shared" si="140"/>
        <v>0</v>
      </c>
    </row>
    <row r="281" spans="1:10" ht="12.75">
      <c r="A281" s="91"/>
      <c r="B281" s="89"/>
      <c r="C281" s="98"/>
      <c r="D281" s="98"/>
      <c r="E281" s="98"/>
      <c r="F281" s="98"/>
      <c r="G281" s="98"/>
      <c r="H281" s="98"/>
      <c r="I281" s="98"/>
      <c r="J281" s="98"/>
    </row>
    <row r="282" spans="1:10" s="112" customFormat="1" ht="12.75">
      <c r="A282" s="110" t="s">
        <v>77</v>
      </c>
      <c r="B282" s="111" t="s">
        <v>110</v>
      </c>
      <c r="C282" s="98">
        <f>C284</f>
        <v>0</v>
      </c>
      <c r="D282" s="98">
        <f aca="true" t="shared" si="141" ref="D282:J282">D284</f>
        <v>0</v>
      </c>
      <c r="E282" s="98">
        <f t="shared" si="141"/>
        <v>0</v>
      </c>
      <c r="F282" s="98">
        <f t="shared" si="141"/>
        <v>0</v>
      </c>
      <c r="G282" s="98">
        <f t="shared" si="141"/>
        <v>0</v>
      </c>
      <c r="H282" s="98">
        <f t="shared" si="141"/>
        <v>0</v>
      </c>
      <c r="I282" s="98">
        <f t="shared" si="141"/>
        <v>0</v>
      </c>
      <c r="J282" s="98">
        <f t="shared" si="141"/>
        <v>0</v>
      </c>
    </row>
    <row r="283" spans="1:10" s="109" customFormat="1" ht="12.75">
      <c r="A283" s="107" t="s">
        <v>62</v>
      </c>
      <c r="B283" s="108" t="s">
        <v>78</v>
      </c>
      <c r="C283" s="102">
        <f>C284</f>
        <v>0</v>
      </c>
      <c r="D283" s="102">
        <f aca="true" t="shared" si="142" ref="D283:J283">D284</f>
        <v>0</v>
      </c>
      <c r="E283" s="102">
        <f t="shared" si="142"/>
        <v>0</v>
      </c>
      <c r="F283" s="102">
        <f t="shared" si="142"/>
        <v>0</v>
      </c>
      <c r="G283" s="102">
        <f t="shared" si="142"/>
        <v>0</v>
      </c>
      <c r="H283" s="102">
        <f t="shared" si="142"/>
        <v>0</v>
      </c>
      <c r="I283" s="102">
        <f t="shared" si="142"/>
        <v>0</v>
      </c>
      <c r="J283" s="102">
        <f t="shared" si="142"/>
        <v>0</v>
      </c>
    </row>
    <row r="284" spans="1:10" s="112" customFormat="1" ht="12.75">
      <c r="A284" s="110">
        <v>3</v>
      </c>
      <c r="B284" s="111" t="s">
        <v>25</v>
      </c>
      <c r="C284" s="98">
        <f>C285</f>
        <v>0</v>
      </c>
      <c r="D284" s="98">
        <f aca="true" t="shared" si="143" ref="D284:J284">D285</f>
        <v>0</v>
      </c>
      <c r="E284" s="98">
        <f t="shared" si="143"/>
        <v>0</v>
      </c>
      <c r="F284" s="98">
        <f t="shared" si="143"/>
        <v>0</v>
      </c>
      <c r="G284" s="98">
        <f t="shared" si="143"/>
        <v>0</v>
      </c>
      <c r="H284" s="98">
        <f t="shared" si="143"/>
        <v>0</v>
      </c>
      <c r="I284" s="98">
        <f t="shared" si="143"/>
        <v>0</v>
      </c>
      <c r="J284" s="98">
        <f t="shared" si="143"/>
        <v>0</v>
      </c>
    </row>
    <row r="285" spans="1:10" ht="12.75">
      <c r="A285" s="91">
        <v>31</v>
      </c>
      <c r="B285" s="89" t="s">
        <v>21</v>
      </c>
      <c r="C285" s="98">
        <v>0</v>
      </c>
      <c r="D285" s="98">
        <f>D88</f>
        <v>0</v>
      </c>
      <c r="E285" s="98">
        <f>E88</f>
        <v>0</v>
      </c>
      <c r="F285" s="98">
        <f>F88</f>
        <v>0</v>
      </c>
      <c r="G285" s="98"/>
      <c r="H285" s="98">
        <f>H88</f>
        <v>0</v>
      </c>
      <c r="I285" s="98">
        <f>I88</f>
        <v>0</v>
      </c>
      <c r="J285" s="98">
        <f>J88</f>
        <v>0</v>
      </c>
    </row>
    <row r="286" spans="1:10" ht="12.75">
      <c r="A286" s="60"/>
      <c r="B286" s="113"/>
      <c r="C286" s="112"/>
      <c r="D286" s="112"/>
      <c r="E286" s="112"/>
      <c r="F286" s="112"/>
      <c r="G286" s="112"/>
      <c r="H286" s="112"/>
      <c r="I286" s="112"/>
      <c r="J286" s="112"/>
    </row>
    <row r="287" spans="1:10" ht="12.75">
      <c r="A287" s="60" t="s">
        <v>80</v>
      </c>
      <c r="B287" s="113" t="s">
        <v>112</v>
      </c>
      <c r="C287" s="112">
        <f>C289</f>
        <v>6000</v>
      </c>
      <c r="D287" s="112">
        <f aca="true" t="shared" si="144" ref="D287:J287">D289</f>
        <v>6000</v>
      </c>
      <c r="E287" s="112">
        <f t="shared" si="144"/>
        <v>0</v>
      </c>
      <c r="F287" s="112">
        <f t="shared" si="144"/>
        <v>0</v>
      </c>
      <c r="G287" s="112">
        <f t="shared" si="144"/>
        <v>0</v>
      </c>
      <c r="H287" s="112">
        <f t="shared" si="144"/>
        <v>0</v>
      </c>
      <c r="I287" s="112">
        <f t="shared" si="144"/>
        <v>0</v>
      </c>
      <c r="J287" s="112">
        <f t="shared" si="144"/>
        <v>0</v>
      </c>
    </row>
    <row r="288" spans="1:10" ht="12.75">
      <c r="A288" s="100" t="s">
        <v>62</v>
      </c>
      <c r="B288" s="101" t="s">
        <v>82</v>
      </c>
      <c r="C288" s="102">
        <f aca="true" t="shared" si="145" ref="C288:J289">C289</f>
        <v>6000</v>
      </c>
      <c r="D288" s="102">
        <f t="shared" si="145"/>
        <v>6000</v>
      </c>
      <c r="E288" s="102">
        <f t="shared" si="145"/>
        <v>0</v>
      </c>
      <c r="F288" s="102">
        <f t="shared" si="145"/>
        <v>0</v>
      </c>
      <c r="G288" s="102">
        <f t="shared" si="145"/>
        <v>0</v>
      </c>
      <c r="H288" s="102">
        <f t="shared" si="145"/>
        <v>0</v>
      </c>
      <c r="I288" s="102">
        <f t="shared" si="145"/>
        <v>0</v>
      </c>
      <c r="J288" s="102">
        <f t="shared" si="145"/>
        <v>0</v>
      </c>
    </row>
    <row r="289" spans="1:10" ht="12.75">
      <c r="A289" s="91">
        <v>3</v>
      </c>
      <c r="B289" s="89" t="s">
        <v>45</v>
      </c>
      <c r="C289" s="98">
        <f t="shared" si="145"/>
        <v>6000</v>
      </c>
      <c r="D289" s="98">
        <f t="shared" si="145"/>
        <v>6000</v>
      </c>
      <c r="E289" s="98">
        <f t="shared" si="145"/>
        <v>0</v>
      </c>
      <c r="F289" s="98">
        <f t="shared" si="145"/>
        <v>0</v>
      </c>
      <c r="G289" s="98">
        <f t="shared" si="145"/>
        <v>0</v>
      </c>
      <c r="H289" s="98">
        <f t="shared" si="145"/>
        <v>0</v>
      </c>
      <c r="I289" s="98">
        <f t="shared" si="145"/>
        <v>0</v>
      </c>
      <c r="J289" s="98">
        <f t="shared" si="145"/>
        <v>0</v>
      </c>
    </row>
    <row r="290" spans="1:10" ht="12.75">
      <c r="A290" s="91">
        <v>32</v>
      </c>
      <c r="B290" s="89" t="s">
        <v>25</v>
      </c>
      <c r="C290" s="98">
        <f aca="true" t="shared" si="146" ref="C290:J290">C95</f>
        <v>6000</v>
      </c>
      <c r="D290" s="98">
        <f t="shared" si="146"/>
        <v>6000</v>
      </c>
      <c r="E290" s="98">
        <f t="shared" si="146"/>
        <v>0</v>
      </c>
      <c r="F290" s="98">
        <f t="shared" si="146"/>
        <v>0</v>
      </c>
      <c r="G290" s="98">
        <f t="shared" si="146"/>
        <v>0</v>
      </c>
      <c r="H290" s="98">
        <f t="shared" si="146"/>
        <v>0</v>
      </c>
      <c r="I290" s="98">
        <f t="shared" si="146"/>
        <v>0</v>
      </c>
      <c r="J290" s="98">
        <f t="shared" si="146"/>
        <v>0</v>
      </c>
    </row>
    <row r="291" spans="1:10" ht="12.75">
      <c r="A291" s="60"/>
      <c r="B291" s="113"/>
      <c r="C291" s="112"/>
      <c r="D291" s="112"/>
      <c r="E291" s="112"/>
      <c r="F291" s="112"/>
      <c r="G291" s="112"/>
      <c r="H291" s="112"/>
      <c r="I291" s="112"/>
      <c r="J291" s="112"/>
    </row>
    <row r="292" spans="1:10" s="4" customFormat="1" ht="12.75">
      <c r="A292" s="60" t="s">
        <v>80</v>
      </c>
      <c r="B292" s="113" t="s">
        <v>81</v>
      </c>
      <c r="C292" s="112">
        <f>C294</f>
        <v>3000</v>
      </c>
      <c r="D292" s="112">
        <f aca="true" t="shared" si="147" ref="D292:J292">D294</f>
        <v>3000</v>
      </c>
      <c r="E292" s="112">
        <f t="shared" si="147"/>
        <v>0</v>
      </c>
      <c r="F292" s="112">
        <f t="shared" si="147"/>
        <v>0</v>
      </c>
      <c r="G292" s="112">
        <f t="shared" si="147"/>
        <v>0</v>
      </c>
      <c r="H292" s="112">
        <f t="shared" si="147"/>
        <v>0</v>
      </c>
      <c r="I292" s="112">
        <f t="shared" si="147"/>
        <v>0</v>
      </c>
      <c r="J292" s="112">
        <f t="shared" si="147"/>
        <v>0</v>
      </c>
    </row>
    <row r="293" spans="1:10" s="103" customFormat="1" ht="12.75" customHeight="1">
      <c r="A293" s="100" t="s">
        <v>62</v>
      </c>
      <c r="B293" s="101" t="s">
        <v>82</v>
      </c>
      <c r="C293" s="102">
        <f>C294</f>
        <v>3000</v>
      </c>
      <c r="D293" s="102">
        <f aca="true" t="shared" si="148" ref="D293:J293">D294</f>
        <v>3000</v>
      </c>
      <c r="E293" s="102">
        <f t="shared" si="148"/>
        <v>0</v>
      </c>
      <c r="F293" s="102">
        <f t="shared" si="148"/>
        <v>0</v>
      </c>
      <c r="G293" s="102">
        <f t="shared" si="148"/>
        <v>0</v>
      </c>
      <c r="H293" s="102">
        <f t="shared" si="148"/>
        <v>0</v>
      </c>
      <c r="I293" s="102">
        <f t="shared" si="148"/>
        <v>0</v>
      </c>
      <c r="J293" s="102">
        <f t="shared" si="148"/>
        <v>0</v>
      </c>
    </row>
    <row r="294" spans="1:10" s="4" customFormat="1" ht="12.75">
      <c r="A294" s="91">
        <v>3</v>
      </c>
      <c r="B294" s="89" t="s">
        <v>45</v>
      </c>
      <c r="C294" s="98">
        <f>C295</f>
        <v>3000</v>
      </c>
      <c r="D294" s="98">
        <f aca="true" t="shared" si="149" ref="D294:J294">D295</f>
        <v>3000</v>
      </c>
      <c r="E294" s="98">
        <f t="shared" si="149"/>
        <v>0</v>
      </c>
      <c r="F294" s="98">
        <f t="shared" si="149"/>
        <v>0</v>
      </c>
      <c r="G294" s="98">
        <f t="shared" si="149"/>
        <v>0</v>
      </c>
      <c r="H294" s="98">
        <f t="shared" si="149"/>
        <v>0</v>
      </c>
      <c r="I294" s="98">
        <f t="shared" si="149"/>
        <v>0</v>
      </c>
      <c r="J294" s="98">
        <f t="shared" si="149"/>
        <v>0</v>
      </c>
    </row>
    <row r="295" spans="1:10" s="4" customFormat="1" ht="12.75">
      <c r="A295" s="91">
        <v>32</v>
      </c>
      <c r="B295" s="89" t="s">
        <v>25</v>
      </c>
      <c r="C295" s="98">
        <f aca="true" t="shared" si="150" ref="C295:J295">C101</f>
        <v>3000</v>
      </c>
      <c r="D295" s="98">
        <f t="shared" si="150"/>
        <v>3000</v>
      </c>
      <c r="E295" s="98">
        <f t="shared" si="150"/>
        <v>0</v>
      </c>
      <c r="F295" s="98">
        <f t="shared" si="150"/>
        <v>0</v>
      </c>
      <c r="G295" s="98">
        <f t="shared" si="150"/>
        <v>0</v>
      </c>
      <c r="H295" s="98">
        <f t="shared" si="150"/>
        <v>0</v>
      </c>
      <c r="I295" s="98">
        <f t="shared" si="150"/>
        <v>0</v>
      </c>
      <c r="J295" s="98">
        <f t="shared" si="150"/>
        <v>0</v>
      </c>
    </row>
    <row r="296" spans="1:10" s="4" customFormat="1" ht="12.75">
      <c r="A296" s="60"/>
      <c r="B296" s="113"/>
      <c r="C296" s="112"/>
      <c r="D296" s="112"/>
      <c r="E296" s="112"/>
      <c r="F296" s="112"/>
      <c r="G296" s="112"/>
      <c r="H296" s="112"/>
      <c r="I296" s="112"/>
      <c r="J296" s="112"/>
    </row>
    <row r="297" spans="1:10" s="4" customFormat="1" ht="12.75">
      <c r="A297" s="60" t="s">
        <v>83</v>
      </c>
      <c r="B297" s="113" t="s">
        <v>84</v>
      </c>
      <c r="C297" s="112">
        <f>C299</f>
        <v>1500</v>
      </c>
      <c r="D297" s="112">
        <f aca="true" t="shared" si="151" ref="D297:J297">D299</f>
        <v>0</v>
      </c>
      <c r="E297" s="112">
        <f t="shared" si="151"/>
        <v>0</v>
      </c>
      <c r="F297" s="112">
        <f t="shared" si="151"/>
        <v>1500</v>
      </c>
      <c r="G297" s="112">
        <f t="shared" si="151"/>
        <v>0</v>
      </c>
      <c r="H297" s="112">
        <f t="shared" si="151"/>
        <v>0</v>
      </c>
      <c r="I297" s="112">
        <f t="shared" si="151"/>
        <v>0</v>
      </c>
      <c r="J297" s="112">
        <f t="shared" si="151"/>
        <v>0</v>
      </c>
    </row>
    <row r="298" spans="1:10" s="103" customFormat="1" ht="12.75" customHeight="1">
      <c r="A298" s="100" t="s">
        <v>62</v>
      </c>
      <c r="B298" s="101" t="s">
        <v>85</v>
      </c>
      <c r="C298" s="102">
        <f>C299</f>
        <v>1500</v>
      </c>
      <c r="D298" s="102">
        <f aca="true" t="shared" si="152" ref="D298:J298">D299</f>
        <v>0</v>
      </c>
      <c r="E298" s="102">
        <f t="shared" si="152"/>
        <v>0</v>
      </c>
      <c r="F298" s="102">
        <f t="shared" si="152"/>
        <v>1500</v>
      </c>
      <c r="G298" s="102">
        <f t="shared" si="152"/>
        <v>0</v>
      </c>
      <c r="H298" s="102">
        <f t="shared" si="152"/>
        <v>0</v>
      </c>
      <c r="I298" s="102">
        <f t="shared" si="152"/>
        <v>0</v>
      </c>
      <c r="J298" s="102">
        <f t="shared" si="152"/>
        <v>0</v>
      </c>
    </row>
    <row r="299" spans="1:10" s="4" customFormat="1" ht="12.75">
      <c r="A299" s="91">
        <v>3</v>
      </c>
      <c r="B299" s="89" t="s">
        <v>45</v>
      </c>
      <c r="C299" s="98">
        <f>C300</f>
        <v>1500</v>
      </c>
      <c r="D299" s="98">
        <f aca="true" t="shared" si="153" ref="D299:J299">D300</f>
        <v>0</v>
      </c>
      <c r="E299" s="98">
        <f t="shared" si="153"/>
        <v>0</v>
      </c>
      <c r="F299" s="98">
        <f t="shared" si="153"/>
        <v>1500</v>
      </c>
      <c r="G299" s="98">
        <f t="shared" si="153"/>
        <v>0</v>
      </c>
      <c r="H299" s="98">
        <f t="shared" si="153"/>
        <v>0</v>
      </c>
      <c r="I299" s="98">
        <f t="shared" si="153"/>
        <v>0</v>
      </c>
      <c r="J299" s="98">
        <f t="shared" si="153"/>
        <v>0</v>
      </c>
    </row>
    <row r="300" spans="1:10" s="4" customFormat="1" ht="12.75">
      <c r="A300" s="91">
        <v>32</v>
      </c>
      <c r="B300" s="89" t="s">
        <v>25</v>
      </c>
      <c r="C300" s="98">
        <f aca="true" t="shared" si="154" ref="C300:J300">C110</f>
        <v>1500</v>
      </c>
      <c r="D300" s="98">
        <f t="shared" si="154"/>
        <v>0</v>
      </c>
      <c r="E300" s="98">
        <f t="shared" si="154"/>
        <v>0</v>
      </c>
      <c r="F300" s="98">
        <f t="shared" si="154"/>
        <v>1500</v>
      </c>
      <c r="G300" s="98">
        <f t="shared" si="154"/>
        <v>0</v>
      </c>
      <c r="H300" s="98">
        <f t="shared" si="154"/>
        <v>0</v>
      </c>
      <c r="I300" s="98">
        <f t="shared" si="154"/>
        <v>0</v>
      </c>
      <c r="J300" s="98">
        <f t="shared" si="154"/>
        <v>0</v>
      </c>
    </row>
    <row r="301" spans="1:10" s="4" customFormat="1" ht="12.75">
      <c r="A301" s="60"/>
      <c r="B301" s="113"/>
      <c r="C301" s="112"/>
      <c r="D301" s="112"/>
      <c r="E301" s="112"/>
      <c r="F301" s="112"/>
      <c r="G301" s="112"/>
      <c r="H301" s="112"/>
      <c r="I301" s="112"/>
      <c r="J301" s="112"/>
    </row>
    <row r="302" spans="1:10" s="4" customFormat="1" ht="12.75">
      <c r="A302" s="60" t="s">
        <v>87</v>
      </c>
      <c r="B302" s="113" t="s">
        <v>88</v>
      </c>
      <c r="C302" s="112">
        <f>C304+C306</f>
        <v>10000</v>
      </c>
      <c r="D302" s="112">
        <f aca="true" t="shared" si="155" ref="D302:J302">D304+D306</f>
        <v>0</v>
      </c>
      <c r="E302" s="112">
        <f t="shared" si="155"/>
        <v>10000</v>
      </c>
      <c r="F302" s="112">
        <f t="shared" si="155"/>
        <v>0</v>
      </c>
      <c r="G302" s="112">
        <f t="shared" si="155"/>
        <v>0</v>
      </c>
      <c r="H302" s="112">
        <f t="shared" si="155"/>
        <v>0</v>
      </c>
      <c r="I302" s="112">
        <f t="shared" si="155"/>
        <v>0</v>
      </c>
      <c r="J302" s="112">
        <f t="shared" si="155"/>
        <v>0</v>
      </c>
    </row>
    <row r="303" spans="1:10" s="103" customFormat="1" ht="12.75" customHeight="1">
      <c r="A303" s="100" t="s">
        <v>62</v>
      </c>
      <c r="B303" s="101" t="s">
        <v>86</v>
      </c>
      <c r="C303" s="102">
        <f>C304+C306</f>
        <v>10000</v>
      </c>
      <c r="D303" s="102">
        <f aca="true" t="shared" si="156" ref="D303:J303">D304+D306</f>
        <v>0</v>
      </c>
      <c r="E303" s="102">
        <f t="shared" si="156"/>
        <v>10000</v>
      </c>
      <c r="F303" s="102">
        <f t="shared" si="156"/>
        <v>0</v>
      </c>
      <c r="G303" s="102">
        <f t="shared" si="156"/>
        <v>0</v>
      </c>
      <c r="H303" s="102">
        <f t="shared" si="156"/>
        <v>0</v>
      </c>
      <c r="I303" s="102">
        <f t="shared" si="156"/>
        <v>0</v>
      </c>
      <c r="J303" s="102">
        <f t="shared" si="156"/>
        <v>0</v>
      </c>
    </row>
    <row r="304" spans="1:10" s="4" customFormat="1" ht="12.75">
      <c r="A304" s="91">
        <v>3</v>
      </c>
      <c r="B304" s="89" t="s">
        <v>45</v>
      </c>
      <c r="C304" s="98">
        <f>C305</f>
        <v>6100</v>
      </c>
      <c r="D304" s="98">
        <f aca="true" t="shared" si="157" ref="D304:J304">D305</f>
        <v>0</v>
      </c>
      <c r="E304" s="98">
        <f t="shared" si="157"/>
        <v>6100</v>
      </c>
      <c r="F304" s="98">
        <f t="shared" si="157"/>
        <v>0</v>
      </c>
      <c r="G304" s="98">
        <f t="shared" si="157"/>
        <v>0</v>
      </c>
      <c r="H304" s="98">
        <f t="shared" si="157"/>
        <v>0</v>
      </c>
      <c r="I304" s="98">
        <f t="shared" si="157"/>
        <v>0</v>
      </c>
      <c r="J304" s="98">
        <f t="shared" si="157"/>
        <v>0</v>
      </c>
    </row>
    <row r="305" spans="1:10" s="4" customFormat="1" ht="12.75">
      <c r="A305" s="91">
        <v>32</v>
      </c>
      <c r="B305" s="89" t="s">
        <v>25</v>
      </c>
      <c r="C305" s="98">
        <f aca="true" t="shared" si="158" ref="C305:J305">C119</f>
        <v>6100</v>
      </c>
      <c r="D305" s="98">
        <f t="shared" si="158"/>
        <v>0</v>
      </c>
      <c r="E305" s="98">
        <f t="shared" si="158"/>
        <v>6100</v>
      </c>
      <c r="F305" s="98">
        <f t="shared" si="158"/>
        <v>0</v>
      </c>
      <c r="G305" s="98">
        <f t="shared" si="158"/>
        <v>0</v>
      </c>
      <c r="H305" s="98">
        <f t="shared" si="158"/>
        <v>0</v>
      </c>
      <c r="I305" s="98">
        <f t="shared" si="158"/>
        <v>0</v>
      </c>
      <c r="J305" s="98">
        <f t="shared" si="158"/>
        <v>0</v>
      </c>
    </row>
    <row r="306" spans="1:10" s="4" customFormat="1" ht="12.75">
      <c r="A306" s="91">
        <v>4</v>
      </c>
      <c r="B306" s="89" t="s">
        <v>66</v>
      </c>
      <c r="C306" s="98">
        <f>C307</f>
        <v>3900</v>
      </c>
      <c r="D306" s="98">
        <f aca="true" t="shared" si="159" ref="D306:J306">D307</f>
        <v>0</v>
      </c>
      <c r="E306" s="98">
        <f t="shared" si="159"/>
        <v>3900</v>
      </c>
      <c r="F306" s="98">
        <f t="shared" si="159"/>
        <v>0</v>
      </c>
      <c r="G306" s="98">
        <f t="shared" si="159"/>
        <v>0</v>
      </c>
      <c r="H306" s="98">
        <f t="shared" si="159"/>
        <v>0</v>
      </c>
      <c r="I306" s="98">
        <f t="shared" si="159"/>
        <v>0</v>
      </c>
      <c r="J306" s="98">
        <f t="shared" si="159"/>
        <v>0</v>
      </c>
    </row>
    <row r="307" spans="1:10" s="4" customFormat="1" ht="12.75">
      <c r="A307" s="91">
        <v>42</v>
      </c>
      <c r="B307" s="89" t="s">
        <v>106</v>
      </c>
      <c r="C307" s="98">
        <f aca="true" t="shared" si="160" ref="C307:J307">C127</f>
        <v>3900</v>
      </c>
      <c r="D307" s="98">
        <f t="shared" si="160"/>
        <v>0</v>
      </c>
      <c r="E307" s="98">
        <f t="shared" si="160"/>
        <v>3900</v>
      </c>
      <c r="F307" s="98">
        <f t="shared" si="160"/>
        <v>0</v>
      </c>
      <c r="G307" s="98">
        <f t="shared" si="160"/>
        <v>0</v>
      </c>
      <c r="H307" s="98">
        <f t="shared" si="160"/>
        <v>0</v>
      </c>
      <c r="I307" s="98">
        <f t="shared" si="160"/>
        <v>0</v>
      </c>
      <c r="J307" s="98">
        <f t="shared" si="160"/>
        <v>0</v>
      </c>
    </row>
    <row r="308" spans="1:10" s="4" customFormat="1" ht="12.75">
      <c r="A308" s="130"/>
      <c r="B308" s="131"/>
      <c r="C308" s="132"/>
      <c r="D308" s="132"/>
      <c r="E308" s="132"/>
      <c r="F308" s="132"/>
      <c r="G308" s="132"/>
      <c r="H308" s="132"/>
      <c r="I308" s="132"/>
      <c r="J308" s="132"/>
    </row>
    <row r="309" spans="1:10" ht="12.75">
      <c r="A309" s="91"/>
      <c r="B309" s="89"/>
      <c r="C309" s="87"/>
      <c r="D309" s="99"/>
      <c r="E309" s="87"/>
      <c r="F309" s="87"/>
      <c r="G309" s="87"/>
      <c r="H309" s="87"/>
      <c r="I309" s="87"/>
      <c r="J309" s="87"/>
    </row>
    <row r="310" spans="1:10" s="4" customFormat="1" ht="13.5" thickBot="1">
      <c r="A310" s="119">
        <v>9078</v>
      </c>
      <c r="B310" s="120" t="s">
        <v>94</v>
      </c>
      <c r="C310" s="126">
        <f aca="true" t="shared" si="161" ref="C310:J310">C311</f>
        <v>114000</v>
      </c>
      <c r="D310" s="126">
        <f t="shared" si="161"/>
        <v>0</v>
      </c>
      <c r="E310" s="126">
        <f t="shared" si="161"/>
        <v>114000</v>
      </c>
      <c r="F310" s="126">
        <f t="shared" si="161"/>
        <v>0</v>
      </c>
      <c r="G310" s="126">
        <f t="shared" si="161"/>
        <v>0</v>
      </c>
      <c r="H310" s="126">
        <f t="shared" si="161"/>
        <v>0</v>
      </c>
      <c r="I310" s="126">
        <f t="shared" si="161"/>
        <v>0</v>
      </c>
      <c r="J310" s="126">
        <f t="shared" si="161"/>
        <v>0</v>
      </c>
    </row>
    <row r="311" spans="1:10" s="4" customFormat="1" ht="12.75">
      <c r="A311" s="60" t="s">
        <v>90</v>
      </c>
      <c r="B311" s="113" t="s">
        <v>91</v>
      </c>
      <c r="C311" s="112">
        <f>C313</f>
        <v>114000</v>
      </c>
      <c r="D311" s="112">
        <f aca="true" t="shared" si="162" ref="D311:J311">D313</f>
        <v>0</v>
      </c>
      <c r="E311" s="112">
        <f t="shared" si="162"/>
        <v>114000</v>
      </c>
      <c r="F311" s="112">
        <f t="shared" si="162"/>
        <v>0</v>
      </c>
      <c r="G311" s="112">
        <f t="shared" si="162"/>
        <v>0</v>
      </c>
      <c r="H311" s="112">
        <f t="shared" si="162"/>
        <v>0</v>
      </c>
      <c r="I311" s="112">
        <f t="shared" si="162"/>
        <v>0</v>
      </c>
      <c r="J311" s="112">
        <f t="shared" si="162"/>
        <v>0</v>
      </c>
    </row>
    <row r="312" spans="1:10" s="103" customFormat="1" ht="12.75" customHeight="1">
      <c r="A312" s="100" t="s">
        <v>62</v>
      </c>
      <c r="B312" s="101" t="s">
        <v>92</v>
      </c>
      <c r="C312" s="102">
        <f>C313</f>
        <v>114000</v>
      </c>
      <c r="D312" s="102">
        <f aca="true" t="shared" si="163" ref="D312:J312">D313</f>
        <v>0</v>
      </c>
      <c r="E312" s="102">
        <f t="shared" si="163"/>
        <v>114000</v>
      </c>
      <c r="F312" s="102">
        <f t="shared" si="163"/>
        <v>0</v>
      </c>
      <c r="G312" s="102">
        <f t="shared" si="163"/>
        <v>0</v>
      </c>
      <c r="H312" s="102">
        <f t="shared" si="163"/>
        <v>0</v>
      </c>
      <c r="I312" s="102">
        <f t="shared" si="163"/>
        <v>0</v>
      </c>
      <c r="J312" s="102">
        <f t="shared" si="163"/>
        <v>0</v>
      </c>
    </row>
    <row r="313" spans="1:10" s="4" customFormat="1" ht="12.75">
      <c r="A313" s="91">
        <v>3</v>
      </c>
      <c r="B313" s="89" t="s">
        <v>45</v>
      </c>
      <c r="C313" s="98">
        <f>C314</f>
        <v>114000</v>
      </c>
      <c r="D313" s="98">
        <f aca="true" t="shared" si="164" ref="D313:J313">D314</f>
        <v>0</v>
      </c>
      <c r="E313" s="98">
        <f t="shared" si="164"/>
        <v>114000</v>
      </c>
      <c r="F313" s="98">
        <f t="shared" si="164"/>
        <v>0</v>
      </c>
      <c r="G313" s="98">
        <f t="shared" si="164"/>
        <v>0</v>
      </c>
      <c r="H313" s="98">
        <f t="shared" si="164"/>
        <v>0</v>
      </c>
      <c r="I313" s="98">
        <f t="shared" si="164"/>
        <v>0</v>
      </c>
      <c r="J313" s="98">
        <f t="shared" si="164"/>
        <v>0</v>
      </c>
    </row>
    <row r="314" spans="1:10" s="4" customFormat="1" ht="12.75">
      <c r="A314" s="91">
        <v>31</v>
      </c>
      <c r="B314" s="89" t="s">
        <v>21</v>
      </c>
      <c r="C314" s="98">
        <f aca="true" t="shared" si="165" ref="C314:J314">C135</f>
        <v>114000</v>
      </c>
      <c r="D314" s="98">
        <f t="shared" si="165"/>
        <v>0</v>
      </c>
      <c r="E314" s="98">
        <f t="shared" si="165"/>
        <v>114000</v>
      </c>
      <c r="F314" s="98">
        <f t="shared" si="165"/>
        <v>0</v>
      </c>
      <c r="G314" s="98">
        <f t="shared" si="165"/>
        <v>0</v>
      </c>
      <c r="H314" s="98">
        <f t="shared" si="165"/>
        <v>0</v>
      </c>
      <c r="I314" s="98">
        <f t="shared" si="165"/>
        <v>0</v>
      </c>
      <c r="J314" s="98">
        <f t="shared" si="165"/>
        <v>0</v>
      </c>
    </row>
    <row r="315" spans="1:10" ht="12.75">
      <c r="A315" s="91"/>
      <c r="B315" s="89"/>
      <c r="C315" s="87"/>
      <c r="D315" s="99"/>
      <c r="E315" s="87"/>
      <c r="F315" s="87"/>
      <c r="G315" s="87"/>
      <c r="H315" s="87"/>
      <c r="I315" s="87"/>
      <c r="J315" s="87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</cp:lastModifiedBy>
  <cp:lastPrinted>2020-12-30T10:15:57Z</cp:lastPrinted>
  <dcterms:created xsi:type="dcterms:W3CDTF">2013-09-11T11:00:21Z</dcterms:created>
  <dcterms:modified xsi:type="dcterms:W3CDTF">2020-12-30T10:16:45Z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