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nata\Desktop\PLANOVI\2023-2025\"/>
    </mc:Choice>
  </mc:AlternateContent>
  <bookViews>
    <workbookView xWindow="0" yWindow="0" windowWidth="28800" windowHeight="12300"/>
  </bookViews>
  <sheets>
    <sheet name="SAŽETAK" sheetId="1" r:id="rId1"/>
    <sheet name="SAŽETAK kn" sheetId="8" r:id="rId2"/>
    <sheet name=" Račun prihoda i rashoda" sheetId="3" r:id="rId3"/>
    <sheet name="Rashodi prema funkcijskoj kl" sheetId="5" r:id="rId4"/>
    <sheet name="Račun financiranja" sheetId="6" r:id="rId5"/>
    <sheet name="POSEBNI DIO" sheetId="7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3" l="1"/>
  <c r="G73" i="7"/>
  <c r="G74" i="7"/>
  <c r="G75" i="7"/>
  <c r="E82" i="7" l="1"/>
  <c r="E69" i="7"/>
  <c r="E68" i="7"/>
  <c r="E33" i="7"/>
  <c r="E16" i="7"/>
  <c r="F80" i="7"/>
  <c r="G80" i="7"/>
  <c r="H80" i="7"/>
  <c r="I80" i="7"/>
  <c r="F79" i="7"/>
  <c r="G79" i="7"/>
  <c r="H79" i="7"/>
  <c r="I79" i="7"/>
  <c r="F78" i="7"/>
  <c r="G78" i="7"/>
  <c r="H78" i="7"/>
  <c r="I78" i="7"/>
  <c r="F77" i="7"/>
  <c r="G77" i="7"/>
  <c r="H77" i="7"/>
  <c r="I77" i="7"/>
  <c r="E77" i="7"/>
  <c r="E78" i="7"/>
  <c r="E79" i="7"/>
  <c r="E80" i="7"/>
  <c r="E73" i="7"/>
  <c r="E74" i="7"/>
  <c r="E75" i="7"/>
  <c r="E70" i="7"/>
  <c r="E71" i="7"/>
  <c r="E66" i="7"/>
  <c r="E65" i="7" s="1"/>
  <c r="E64" i="7" s="1"/>
  <c r="E56" i="7"/>
  <c r="E55" i="7" s="1"/>
  <c r="E54" i="7" s="1"/>
  <c r="I56" i="7"/>
  <c r="H56" i="7"/>
  <c r="G56" i="7"/>
  <c r="F56" i="7"/>
  <c r="I55" i="7"/>
  <c r="I54" i="7" s="1"/>
  <c r="H55" i="7"/>
  <c r="H54" i="7" s="1"/>
  <c r="G55" i="7"/>
  <c r="F55" i="7"/>
  <c r="G54" i="7"/>
  <c r="F54" i="7"/>
  <c r="E42" i="7"/>
  <c r="E43" i="7"/>
  <c r="E44" i="7"/>
  <c r="E40" i="7"/>
  <c r="E39" i="7"/>
  <c r="E38" i="7" s="1"/>
  <c r="I40" i="7"/>
  <c r="I39" i="7" s="1"/>
  <c r="I38" i="7" s="1"/>
  <c r="H40" i="7"/>
  <c r="H39" i="7" s="1"/>
  <c r="H38" i="7" s="1"/>
  <c r="G40" i="7"/>
  <c r="F40" i="7"/>
  <c r="G39" i="7"/>
  <c r="F39" i="7"/>
  <c r="G38" i="7"/>
  <c r="F38" i="7"/>
  <c r="D10" i="5"/>
  <c r="D11" i="5" s="1"/>
  <c r="D12" i="5" s="1"/>
  <c r="E10" i="5"/>
  <c r="F10" i="5"/>
  <c r="F11" i="5" s="1"/>
  <c r="F12" i="5" s="1"/>
  <c r="E11" i="5"/>
  <c r="E12" i="5" s="1"/>
  <c r="C12" i="5"/>
  <c r="C11" i="5"/>
  <c r="C10" i="5"/>
  <c r="I30" i="8"/>
  <c r="J30" i="8"/>
  <c r="G30" i="8"/>
  <c r="I27" i="8"/>
  <c r="J27" i="8"/>
  <c r="J14" i="8"/>
  <c r="J11" i="8"/>
  <c r="I11" i="8"/>
  <c r="H11" i="8"/>
  <c r="G11" i="8"/>
  <c r="G14" i="8" s="1"/>
  <c r="F11" i="8"/>
  <c r="J8" i="8"/>
  <c r="I8" i="8"/>
  <c r="I14" i="8" s="1"/>
  <c r="H8" i="8"/>
  <c r="G8" i="8"/>
  <c r="F8" i="8"/>
  <c r="F14" i="8" s="1"/>
  <c r="F27" i="8" s="1"/>
  <c r="F30" i="8" s="1"/>
  <c r="G11" i="1"/>
  <c r="H11" i="1"/>
  <c r="I11" i="1"/>
  <c r="J11" i="1"/>
  <c r="G8" i="1"/>
  <c r="G14" i="1" s="1"/>
  <c r="H8" i="1"/>
  <c r="H14" i="1" s="1"/>
  <c r="I8" i="1"/>
  <c r="I14" i="1" s="1"/>
  <c r="J8" i="1"/>
  <c r="J14" i="1" s="1"/>
  <c r="F11" i="1"/>
  <c r="F14" i="1" s="1"/>
  <c r="F8" i="1"/>
  <c r="H14" i="8" l="1"/>
  <c r="H27" i="8" s="1"/>
  <c r="H30" i="8" s="1"/>
  <c r="G35" i="3"/>
  <c r="G34" i="3"/>
  <c r="G44" i="3"/>
  <c r="G43" i="3"/>
  <c r="G40" i="3"/>
  <c r="G39" i="3"/>
  <c r="G57" i="3"/>
  <c r="H57" i="3"/>
  <c r="I57" i="3"/>
  <c r="G56" i="3"/>
  <c r="H56" i="3"/>
  <c r="I56" i="3"/>
  <c r="H55" i="3"/>
  <c r="I55" i="3"/>
  <c r="G51" i="3"/>
  <c r="H51" i="3"/>
  <c r="I51" i="3"/>
  <c r="G49" i="3"/>
  <c r="H49" i="3"/>
  <c r="I49" i="3"/>
  <c r="H44" i="3"/>
  <c r="I44" i="3"/>
  <c r="H43" i="3"/>
  <c r="I43" i="3"/>
  <c r="G42" i="3"/>
  <c r="H42" i="3"/>
  <c r="I42" i="3"/>
  <c r="G41" i="3"/>
  <c r="H41" i="3"/>
  <c r="I41" i="3"/>
  <c r="H40" i="3"/>
  <c r="I40" i="3"/>
  <c r="H39" i="3"/>
  <c r="I39" i="3"/>
  <c r="G36" i="3"/>
  <c r="H36" i="3"/>
  <c r="I36" i="3"/>
  <c r="H35" i="3"/>
  <c r="I35" i="3"/>
  <c r="H34" i="3"/>
  <c r="I34" i="3"/>
  <c r="F60" i="3"/>
  <c r="F57" i="3"/>
  <c r="F56" i="3"/>
  <c r="F55" i="3"/>
  <c r="F51" i="3"/>
  <c r="F49" i="3"/>
  <c r="F44" i="3"/>
  <c r="F43" i="3"/>
  <c r="F42" i="3"/>
  <c r="F40" i="3"/>
  <c r="F41" i="3"/>
  <c r="F39" i="3"/>
  <c r="F36" i="3"/>
  <c r="F35" i="3"/>
  <c r="F34" i="3"/>
  <c r="H35" i="7"/>
  <c r="H34" i="7" s="1"/>
  <c r="H36" i="7"/>
  <c r="I36" i="7"/>
  <c r="I35" i="7" s="1"/>
  <c r="I34" i="7" s="1"/>
  <c r="I43" i="7"/>
  <c r="I42" i="7" s="1"/>
  <c r="H44" i="7"/>
  <c r="H43" i="7" s="1"/>
  <c r="H42" i="7" s="1"/>
  <c r="I44" i="7"/>
  <c r="G99" i="7"/>
  <c r="G98" i="7"/>
  <c r="G95" i="7"/>
  <c r="G94" i="7" s="1"/>
  <c r="G93" i="7" s="1"/>
  <c r="G92" i="7" s="1"/>
  <c r="G89" i="7"/>
  <c r="G88" i="7" s="1"/>
  <c r="H89" i="7"/>
  <c r="I89" i="7"/>
  <c r="I88" i="7" s="1"/>
  <c r="H88" i="7"/>
  <c r="G85" i="7"/>
  <c r="G84" i="7" s="1"/>
  <c r="G83" i="7" s="1"/>
  <c r="G82" i="7" s="1"/>
  <c r="H85" i="7"/>
  <c r="H84" i="7" s="1"/>
  <c r="H83" i="7" s="1"/>
  <c r="H82" i="7" s="1"/>
  <c r="I85" i="7"/>
  <c r="I84" i="7" s="1"/>
  <c r="I83" i="7" s="1"/>
  <c r="I82" i="7" s="1"/>
  <c r="G66" i="7"/>
  <c r="G65" i="7" s="1"/>
  <c r="G64" i="7" s="1"/>
  <c r="H66" i="7"/>
  <c r="H65" i="7" s="1"/>
  <c r="H64" i="7" s="1"/>
  <c r="I66" i="7"/>
  <c r="I65" i="7" s="1"/>
  <c r="I64" i="7" s="1"/>
  <c r="H60" i="7"/>
  <c r="H59" i="7" s="1"/>
  <c r="H58" i="7" s="1"/>
  <c r="I60" i="7"/>
  <c r="I59" i="7" s="1"/>
  <c r="I58" i="7" s="1"/>
  <c r="G60" i="7"/>
  <c r="G62" i="7"/>
  <c r="H62" i="7"/>
  <c r="I62" i="7"/>
  <c r="G59" i="7"/>
  <c r="G58" i="7"/>
  <c r="H52" i="7"/>
  <c r="H51" i="7" s="1"/>
  <c r="H50" i="7" s="1"/>
  <c r="I52" i="7"/>
  <c r="I51" i="7" s="1"/>
  <c r="I50" i="7" s="1"/>
  <c r="G52" i="7"/>
  <c r="G51" i="7" s="1"/>
  <c r="G50" i="7" s="1"/>
  <c r="H48" i="7"/>
  <c r="H47" i="7" s="1"/>
  <c r="H46" i="7" s="1"/>
  <c r="I48" i="7"/>
  <c r="I47" i="7" s="1"/>
  <c r="I46" i="7" s="1"/>
  <c r="G48" i="7"/>
  <c r="G47" i="7"/>
  <c r="G46" i="7"/>
  <c r="G44" i="7"/>
  <c r="G43" i="7" s="1"/>
  <c r="G42" i="7" s="1"/>
  <c r="G36" i="7"/>
  <c r="G35" i="7" s="1"/>
  <c r="G34" i="7" s="1"/>
  <c r="F99" i="7"/>
  <c r="F98" i="7"/>
  <c r="F95" i="7"/>
  <c r="F94" i="7" s="1"/>
  <c r="F93" i="7" s="1"/>
  <c r="F92" i="7" s="1"/>
  <c r="F89" i="7"/>
  <c r="F88" i="7" s="1"/>
  <c r="F85" i="7"/>
  <c r="F84" i="7"/>
  <c r="F83" i="7" s="1"/>
  <c r="F82" i="7" s="1"/>
  <c r="F66" i="7"/>
  <c r="F65" i="7"/>
  <c r="F64" i="7" s="1"/>
  <c r="F62" i="7"/>
  <c r="F60" i="7"/>
  <c r="F52" i="7"/>
  <c r="F51" i="7" s="1"/>
  <c r="F50" i="7" s="1"/>
  <c r="F48" i="7"/>
  <c r="F47" i="7" s="1"/>
  <c r="F46" i="7" s="1"/>
  <c r="F44" i="7"/>
  <c r="F43" i="7"/>
  <c r="F42" i="7" s="1"/>
  <c r="F36" i="7"/>
  <c r="F35" i="7" s="1"/>
  <c r="F34" i="7" s="1"/>
  <c r="F9" i="7"/>
  <c r="G9" i="7"/>
  <c r="G8" i="7" s="1"/>
  <c r="G7" i="7" s="1"/>
  <c r="H9" i="7"/>
  <c r="I9" i="7"/>
  <c r="F8" i="7"/>
  <c r="F7" i="7" s="1"/>
  <c r="H8" i="7"/>
  <c r="H7" i="7" s="1"/>
  <c r="I8" i="7"/>
  <c r="I7" i="7" s="1"/>
  <c r="E9" i="7"/>
  <c r="E8" i="7" s="1"/>
  <c r="E7" i="7" s="1"/>
  <c r="F29" i="7"/>
  <c r="F28" i="7" s="1"/>
  <c r="F27" i="7" s="1"/>
  <c r="G29" i="7"/>
  <c r="H29" i="7"/>
  <c r="I29" i="7"/>
  <c r="G28" i="7"/>
  <c r="G27" i="7" s="1"/>
  <c r="H28" i="7"/>
  <c r="H27" i="7" s="1"/>
  <c r="I28" i="7"/>
  <c r="I27" i="7" s="1"/>
  <c r="F25" i="7"/>
  <c r="G25" i="7"/>
  <c r="H25" i="7"/>
  <c r="I25" i="7"/>
  <c r="F23" i="7"/>
  <c r="G23" i="7"/>
  <c r="H23" i="7"/>
  <c r="I23" i="7"/>
  <c r="F20" i="7"/>
  <c r="G20" i="7"/>
  <c r="H20" i="7"/>
  <c r="I20" i="7"/>
  <c r="F18" i="7"/>
  <c r="F17" i="7" s="1"/>
  <c r="G18" i="7"/>
  <c r="G17" i="7" s="1"/>
  <c r="H18" i="7"/>
  <c r="H17" i="7" s="1"/>
  <c r="I18" i="7"/>
  <c r="I17" i="7" s="1"/>
  <c r="F22" i="7"/>
  <c r="G22" i="7"/>
  <c r="H22" i="7"/>
  <c r="I22" i="7"/>
  <c r="I16" i="7" s="1"/>
  <c r="F16" i="7"/>
  <c r="G16" i="7"/>
  <c r="H16" i="7"/>
  <c r="F14" i="7"/>
  <c r="G14" i="7"/>
  <c r="G13" i="7" s="1"/>
  <c r="G12" i="7" s="1"/>
  <c r="H14" i="7"/>
  <c r="H13" i="7" s="1"/>
  <c r="H12" i="7" s="1"/>
  <c r="I14" i="7"/>
  <c r="I13" i="7" s="1"/>
  <c r="I12" i="7" s="1"/>
  <c r="F13" i="7"/>
  <c r="F12" i="7" s="1"/>
  <c r="E99" i="7"/>
  <c r="E98" i="7" s="1"/>
  <c r="E92" i="7" s="1"/>
  <c r="E95" i="7"/>
  <c r="E94" i="7"/>
  <c r="E89" i="7"/>
  <c r="E88" i="7" s="1"/>
  <c r="E85" i="7"/>
  <c r="E84" i="7" s="1"/>
  <c r="E29" i="7"/>
  <c r="E28" i="7" s="1"/>
  <c r="E27" i="7" s="1"/>
  <c r="E6" i="7" s="1"/>
  <c r="E23" i="7"/>
  <c r="E25" i="7"/>
  <c r="E18" i="7"/>
  <c r="E20" i="7"/>
  <c r="E14" i="7"/>
  <c r="E13" i="7" s="1"/>
  <c r="E12" i="7" s="1"/>
  <c r="F59" i="3"/>
  <c r="G59" i="3"/>
  <c r="H59" i="3"/>
  <c r="I59" i="3"/>
  <c r="E45" i="3"/>
  <c r="E54" i="3"/>
  <c r="E60" i="3"/>
  <c r="E59" i="3" s="1"/>
  <c r="E83" i="7" l="1"/>
  <c r="F45" i="3"/>
  <c r="G45" i="3"/>
  <c r="I45" i="3"/>
  <c r="H54" i="3"/>
  <c r="H53" i="3" s="1"/>
  <c r="H33" i="3"/>
  <c r="I38" i="3"/>
  <c r="I54" i="3"/>
  <c r="I53" i="3" s="1"/>
  <c r="H45" i="3"/>
  <c r="F38" i="3"/>
  <c r="F33" i="3"/>
  <c r="F54" i="3"/>
  <c r="F53" i="3" s="1"/>
  <c r="I33" i="3"/>
  <c r="H38" i="3"/>
  <c r="G54" i="3"/>
  <c r="G53" i="3" s="1"/>
  <c r="G38" i="3"/>
  <c r="G33" i="3"/>
  <c r="I33" i="7"/>
  <c r="G33" i="7"/>
  <c r="H33" i="7"/>
  <c r="F59" i="7"/>
  <c r="F58" i="7" s="1"/>
  <c r="F33" i="7" s="1"/>
  <c r="I6" i="7"/>
  <c r="H6" i="7"/>
  <c r="G6" i="7"/>
  <c r="F6" i="7"/>
  <c r="E22" i="7"/>
  <c r="E17" i="7"/>
  <c r="E35" i="3"/>
  <c r="E33" i="3" s="1"/>
  <c r="E32" i="3" s="1"/>
  <c r="E43" i="3"/>
  <c r="E39" i="3"/>
  <c r="E38" i="3" s="1"/>
  <c r="F19" i="3"/>
  <c r="F17" i="3"/>
  <c r="F15" i="3"/>
  <c r="F13" i="3"/>
  <c r="F11" i="3"/>
  <c r="I17" i="3"/>
  <c r="I15" i="3"/>
  <c r="H17" i="3"/>
  <c r="H15" i="3"/>
  <c r="I19" i="3"/>
  <c r="H19" i="3"/>
  <c r="H25" i="3"/>
  <c r="I25" i="3"/>
  <c r="H11" i="3"/>
  <c r="H12" i="3"/>
  <c r="H13" i="3"/>
  <c r="H14" i="3"/>
  <c r="H21" i="3"/>
  <c r="H22" i="3"/>
  <c r="H23" i="3"/>
  <c r="H24" i="3"/>
  <c r="G25" i="3"/>
  <c r="I11" i="3" l="1"/>
  <c r="I10" i="3" s="1"/>
  <c r="H10" i="3"/>
  <c r="H32" i="3"/>
  <c r="F32" i="3"/>
  <c r="I32" i="3"/>
  <c r="G32" i="3"/>
  <c r="F10" i="3"/>
</calcChain>
</file>

<file path=xl/sharedStrings.xml><?xml version="1.0" encoding="utf-8"?>
<sst xmlns="http://schemas.openxmlformats.org/spreadsheetml/2006/main" count="354" uniqueCount="153">
  <si>
    <t>I. OPĆI DIO</t>
  </si>
  <si>
    <t>A) SAŽETAK RAČUNA PRIHODA I RASHODA</t>
  </si>
  <si>
    <t>Izvršenje 2021.**</t>
  </si>
  <si>
    <t>Plan 2022.**</t>
  </si>
  <si>
    <t>Plan za 2023.</t>
  </si>
  <si>
    <t>Projekcija 
za 2024.</t>
  </si>
  <si>
    <t>Projekcija 
za 2025.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</si>
  <si>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</si>
  <si>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</si>
  <si>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</si>
  <si>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</si>
  <si>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</si>
  <si>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</si>
  <si>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</si>
  <si>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</si>
  <si>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Izvršenje 2021.</t>
  </si>
  <si>
    <t>Plan 2022.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</si>
  <si>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</si>
  <si>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</si>
  <si>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</si>
  <si>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</si>
  <si>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GODINE***</t>
  </si>
  <si>
    <t>VIŠAK / MANJAK IZ PRETHODNE(IH) GODINE KOJI ĆE SE RASPOREDITI / POKRITI</t>
  </si>
  <si>
    <t>VIŠAK / MANJAK + NETO FINANCIRANJE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</si>
  <si>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</si>
  <si>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</si>
  <si>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</si>
  <si>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 xml:space="preserve">A. RAČUN PRIHODA I RASHODA </t>
  </si>
  <si>
    <t>Razred</t>
  </si>
  <si>
    <t>Skupina</t>
  </si>
  <si>
    <t>Izvor</t>
  </si>
  <si>
    <t>Naziv prihoda</t>
  </si>
  <si>
    <t>Prihodi poslovanja</t>
  </si>
  <si>
    <t>Pomoći iz inozemstva i od subjekata unutar općeg proračuna</t>
  </si>
  <si>
    <t>Prihodi iz nadležnog proračuna i od HZZO-a temeljem ugovornih obveza</t>
  </si>
  <si>
    <t>Prihodi od prodaje nefinancijske imovine</t>
  </si>
  <si>
    <t>Prihodi od prodaje proizvedene dugotrajne imovine</t>
  </si>
  <si>
    <t>Opći prihodi i primici</t>
  </si>
  <si>
    <t>RASHODI POSLOVANJA</t>
  </si>
  <si>
    <t>Naziv rashoda</t>
  </si>
  <si>
    <t>Rashodi poslovanja</t>
  </si>
  <si>
    <t>Rashodi za zaposlene</t>
  </si>
  <si>
    <t>Materijalni rashodi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</si>
  <si>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</si>
  <si>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</si>
  <si>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</si>
  <si>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</si>
  <si>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</si>
  <si>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</si>
  <si>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</si>
  <si>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</si>
  <si>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</si>
  <si>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</si>
  <si>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</si>
  <si>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Vlastiti prihodi</t>
  </si>
  <si>
    <t>II. POSEBNI DIO</t>
  </si>
  <si>
    <t>Šifra</t>
  </si>
  <si>
    <t xml:space="preserve">Naziv </t>
  </si>
  <si>
    <t>Rashodi za nabavu proizvedene dugotrajne imovine</t>
  </si>
  <si>
    <t>MZO za proračunske korisnike</t>
  </si>
  <si>
    <t>Prihodi od imovine</t>
  </si>
  <si>
    <t>Prihodi po posebnim propisima</t>
  </si>
  <si>
    <t>Prihodi za posebne namjene pror. korisnika</t>
  </si>
  <si>
    <t>Prihodi od prodaje robe i usluga</t>
  </si>
  <si>
    <t>Vlastiti prih. pror.kor.</t>
  </si>
  <si>
    <t>Decentralizirana sredstva</t>
  </si>
  <si>
    <t>Vlastiti izvori</t>
  </si>
  <si>
    <t>Rezultat poslovanja</t>
  </si>
  <si>
    <t>Financijski rashodi</t>
  </si>
  <si>
    <t>Decentralizacija</t>
  </si>
  <si>
    <t>MZO</t>
  </si>
  <si>
    <t>PROGRAM 2201</t>
  </si>
  <si>
    <t>Redovna djelatnost SŠ - min.standard</t>
  </si>
  <si>
    <t>Aktivnost A220101</t>
  </si>
  <si>
    <t>Mater. rashodi SŠ po kriterijima</t>
  </si>
  <si>
    <t>Izvor financiranja 48007</t>
  </si>
  <si>
    <t>Prih. Po posebnim propisima</t>
  </si>
  <si>
    <t>Europski fondovi</t>
  </si>
  <si>
    <t>Prih. po posebnim propisima</t>
  </si>
  <si>
    <t>Aktivnost A220102</t>
  </si>
  <si>
    <t>Decentralizirana sredstva za SŠ</t>
  </si>
  <si>
    <t>Aktivnost A220103</t>
  </si>
  <si>
    <t>Mater. rashodi SŠ - stvarni trošak</t>
  </si>
  <si>
    <t>Mater.rashodi SŠ - drugi izvori</t>
  </si>
  <si>
    <t>Izvor financiranja 32400</t>
  </si>
  <si>
    <t>Rashodi za nabavu nef.imovine</t>
  </si>
  <si>
    <t>Izvor financiranja 47400</t>
  </si>
  <si>
    <t>Prihodi za posebne namjene</t>
  </si>
  <si>
    <t>Aktivnost A220104</t>
  </si>
  <si>
    <t>Plaće i drugi rashodi za zaposlene SŠ</t>
  </si>
  <si>
    <t>Izvor financiranja 53082</t>
  </si>
  <si>
    <t>MZO za SŠ</t>
  </si>
  <si>
    <t>PROGRAM 2301</t>
  </si>
  <si>
    <t>Programi obrazovanja iznad standarda</t>
  </si>
  <si>
    <t>Aktivnost: A230101</t>
  </si>
  <si>
    <t>Materijalni troškovi iznad standarda</t>
  </si>
  <si>
    <t>Prijevoz učenika s posebnim potrebama</t>
  </si>
  <si>
    <t>Naknade za ŽSV</t>
  </si>
  <si>
    <t>Učenička zadruga</t>
  </si>
  <si>
    <t>Zavičajna nastava</t>
  </si>
  <si>
    <t>Školska shema</t>
  </si>
  <si>
    <t>Izvor financiranja 11001</t>
  </si>
  <si>
    <t>Nenamjenski prihodi i primici</t>
  </si>
  <si>
    <t>Aktivnost: A230148</t>
  </si>
  <si>
    <t>Izvor finanaciranja 53082</t>
  </si>
  <si>
    <t>Aktivnost: A230162</t>
  </si>
  <si>
    <t>Aktivnost: A230170</t>
  </si>
  <si>
    <t>Izvor finanaciranja 32400</t>
  </si>
  <si>
    <t>Aktivnost: A230184</t>
  </si>
  <si>
    <t>Izvor finanaciranja 11001</t>
  </si>
  <si>
    <t>Aktivnost: A230199</t>
  </si>
  <si>
    <t>Izvor finanaciranja 53060</t>
  </si>
  <si>
    <t>Ministarstvo poljoprivrede za proračunske korisnike</t>
  </si>
  <si>
    <t>PROGRAM: 9108</t>
  </si>
  <si>
    <t>Provedba projekta MOZAIK 4</t>
  </si>
  <si>
    <t>Aktivnost: T910801</t>
  </si>
  <si>
    <t>Projekt Mozaik 4</t>
  </si>
  <si>
    <t>Izvor financiranja 51100</t>
  </si>
  <si>
    <t>Strukturni fondovi EU</t>
  </si>
  <si>
    <t>PROGRAM: 9211</t>
  </si>
  <si>
    <t>Provedba projekta MOZAIK 5</t>
  </si>
  <si>
    <t>Projekt Mozaik 5</t>
  </si>
  <si>
    <t>Aktivnost: T921101</t>
  </si>
  <si>
    <t>09 Obrazovanje</t>
  </si>
  <si>
    <t>092 Srednjoškolsko obrazovanje</t>
  </si>
  <si>
    <t>EUR</t>
  </si>
  <si>
    <t>KN</t>
  </si>
  <si>
    <t xml:space="preserve">I. OPĆI DIO </t>
  </si>
  <si>
    <t>Aktivnost: A230104</t>
  </si>
  <si>
    <t>Pomoćnici u nastavi</t>
  </si>
  <si>
    <t>Aktivnost: A230171</t>
  </si>
  <si>
    <t>Školski sportski klub</t>
  </si>
  <si>
    <t>Izvor finanaciranja 58400</t>
  </si>
  <si>
    <t>Ostale institucije za SŠ</t>
  </si>
  <si>
    <t>Opremanje SŠ</t>
  </si>
  <si>
    <t>Aktivnost: A240602</t>
  </si>
  <si>
    <t>PROGRAM 2406</t>
  </si>
  <si>
    <t>Opremanje knjižnice</t>
  </si>
  <si>
    <t>PROGRAM 51200</t>
  </si>
  <si>
    <t>Provedba projekta MOZAIK 3</t>
  </si>
  <si>
    <t>Aktivnost: T9078</t>
  </si>
  <si>
    <t>Projekt Mozaik 3</t>
  </si>
  <si>
    <t>Izvor financiranja 51200</t>
  </si>
  <si>
    <t>Europski soc. fondovi putem ŽI</t>
  </si>
  <si>
    <t>Klasa:___________________</t>
  </si>
  <si>
    <t>Ur.broj:_________________</t>
  </si>
  <si>
    <t>Pula, 30.9.2022.</t>
  </si>
  <si>
    <t>Predsjednica Školskog odbora:</t>
  </si>
  <si>
    <t>Veronika Furčić, prof.</t>
  </si>
  <si>
    <t>Aktivnost: K240604</t>
  </si>
  <si>
    <t>Rashodi za nabavu knjiga u  knjižnici</t>
  </si>
  <si>
    <t>FINANCIJSKI PLAN PRORAČUNSKOG KORISNIKA JEDINICE LOKALNE I PODRUČNE (REGIONALNE) SAMOUPRAVE 
ZA 2023. I PROJEKCIJA ZA 2024. I 2025. GODINU - PRIJEDLOG 1. IZMJENA I DOPUNA</t>
  </si>
  <si>
    <t>FINANCIJSKI PLAN EKONOMSKE ŠKOLE PULA 
ZA 2023. I PROJEKCIJA ZA 2024. I 2025. GODINU - PRIJEDLOG 1. IZMJENA I DOPUNA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</si>
</sst>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4" fontId="6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1" fillId="0" borderId="0" xfId="0" applyFont="1"/>
    <xf numFmtId="4" fontId="6" fillId="2" borderId="3" xfId="0" applyNumberFormat="1" applyFont="1" applyFill="1" applyBorder="1" applyAlignment="1" applyProtection="1">
      <alignment horizontal="right" wrapText="1"/>
    </xf>
    <xf numFmtId="0" fontId="0" fillId="0" borderId="0" xfId="0" applyFont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4" fontId="3" fillId="5" borderId="3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0" fontId="9" fillId="5" borderId="3" xfId="0" applyNumberFormat="1" applyFont="1" applyFill="1" applyBorder="1" applyAlignment="1" applyProtection="1">
      <alignment vertical="center" wrapText="1"/>
    </xf>
    <xf numFmtId="0" fontId="0" fillId="2" borderId="0" xfId="0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A2" sqref="A2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79" t="s">
        <v>151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18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5.75" x14ac:dyDescent="0.25">
      <c r="A3" s="79" t="s">
        <v>0</v>
      </c>
      <c r="B3" s="79"/>
      <c r="C3" s="79"/>
      <c r="D3" s="79"/>
      <c r="E3" s="79"/>
      <c r="F3" s="79"/>
      <c r="G3" s="79"/>
      <c r="H3" s="79"/>
      <c r="I3" s="81"/>
      <c r="J3" s="81"/>
    </row>
    <row r="4" spans="1:10" ht="18" x14ac:dyDescent="0.25">
      <c r="A4" s="26"/>
      <c r="B4" s="26"/>
      <c r="C4" s="26"/>
      <c r="D4" s="26"/>
      <c r="E4" s="26"/>
      <c r="F4" s="26"/>
      <c r="G4" s="26"/>
      <c r="H4" s="26"/>
      <c r="I4" s="4"/>
      <c r="J4" s="4"/>
    </row>
    <row r="5" spans="1:10" ht="18" customHeight="1" x14ac:dyDescent="0.25">
      <c r="A5" s="79" t="s">
        <v>1</v>
      </c>
      <c r="B5" s="80"/>
      <c r="C5" s="80"/>
      <c r="D5" s="80"/>
      <c r="E5" s="80"/>
      <c r="F5" s="80"/>
      <c r="G5" s="80"/>
      <c r="H5" s="80"/>
      <c r="I5" s="80"/>
      <c r="J5" s="80"/>
    </row>
    <row r="6" spans="1:10" ht="18" x14ac:dyDescent="0.25">
      <c r="A6" s="1"/>
      <c r="B6" s="2"/>
      <c r="C6" s="2"/>
      <c r="D6" s="2"/>
      <c r="E6" s="5"/>
      <c r="F6" s="6"/>
      <c r="G6" s="6"/>
      <c r="H6" s="6"/>
      <c r="I6" s="6"/>
      <c r="J6" s="40" t="s">
        <v>125</v>
      </c>
    </row>
    <row r="7" spans="1:10" ht="25.5" x14ac:dyDescent="0.25">
      <c r="A7" s="30"/>
      <c r="B7" s="31"/>
      <c r="C7" s="31"/>
      <c r="D7" s="32"/>
      <c r="E7" s="33"/>
      <c r="F7" s="3" t="s">
        <v>2</v>
      </c>
      <c r="G7" s="3" t="s">
        <v>3</v>
      </c>
      <c r="H7" s="3" t="s">
        <v>4</v>
      </c>
      <c r="I7" s="3" t="s">
        <v>5</v>
      </c>
      <c r="J7" s="3" t="s">
        <v>6</v>
      </c>
    </row>
    <row r="8" spans="1:10" x14ac:dyDescent="0.25">
      <c r="A8" s="82" t="s">
        <v>7</v>
      </c>
      <c r="B8" s="83"/>
      <c r="C8" s="83"/>
      <c r="D8" s="83"/>
      <c r="E8" s="84"/>
      <c r="F8" s="71">
        <f>F9+F10</f>
        <v>826063</v>
      </c>
      <c r="G8" s="71">
        <f t="shared" ref="G8:J8" si="0">G9+G10</f>
        <v>894725</v>
      </c>
      <c r="H8" s="71">
        <f t="shared" si="0"/>
        <v>948809</v>
      </c>
      <c r="I8" s="71">
        <f t="shared" si="0"/>
        <v>909390</v>
      </c>
      <c r="J8" s="71">
        <f t="shared" si="0"/>
        <v>909390</v>
      </c>
    </row>
    <row r="9" spans="1:10" x14ac:dyDescent="0.25">
      <c r="A9" s="85" t="s">
        <v>8</v>
      </c>
      <c r="B9" s="78"/>
      <c r="C9" s="78"/>
      <c r="D9" s="78"/>
      <c r="E9" s="86"/>
      <c r="F9" s="72">
        <v>826048</v>
      </c>
      <c r="G9" s="72">
        <v>894725</v>
      </c>
      <c r="H9" s="72">
        <v>948809</v>
      </c>
      <c r="I9" s="72">
        <v>909390</v>
      </c>
      <c r="J9" s="72">
        <v>909390</v>
      </c>
    </row>
    <row r="10" spans="1:10" x14ac:dyDescent="0.25">
      <c r="A10" s="87" t="s">
        <v>9</v>
      </c>
      <c r="B10" s="86"/>
      <c r="C10" s="86"/>
      <c r="D10" s="86"/>
      <c r="E10" s="86"/>
      <c r="F10" s="72">
        <v>15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41" t="s">
        <v>10</v>
      </c>
      <c r="B11" s="42"/>
      <c r="C11" s="42"/>
      <c r="D11" s="42"/>
      <c r="E11" s="42"/>
      <c r="F11" s="71">
        <f>F12+F13</f>
        <v>828402</v>
      </c>
      <c r="G11" s="71">
        <f t="shared" ref="G11:J11" si="1">G12+G13</f>
        <v>900777</v>
      </c>
      <c r="H11" s="71">
        <f t="shared" si="1"/>
        <v>951464</v>
      </c>
      <c r="I11" s="71">
        <f t="shared" si="1"/>
        <v>909390</v>
      </c>
      <c r="J11" s="71">
        <f t="shared" si="1"/>
        <v>909390</v>
      </c>
    </row>
    <row r="12" spans="1:10" x14ac:dyDescent="0.25">
      <c r="A12" s="77" t="s">
        <v>11</v>
      </c>
      <c r="B12" s="78"/>
      <c r="C12" s="78"/>
      <c r="D12" s="78"/>
      <c r="E12" s="78"/>
      <c r="F12" s="72">
        <v>825082</v>
      </c>
      <c r="G12" s="72">
        <v>898521</v>
      </c>
      <c r="H12" s="72">
        <v>948984</v>
      </c>
      <c r="I12" s="72">
        <v>907240</v>
      </c>
      <c r="J12" s="73">
        <v>907240</v>
      </c>
    </row>
    <row r="13" spans="1:10" x14ac:dyDescent="0.25">
      <c r="A13" s="91" t="s">
        <v>12</v>
      </c>
      <c r="B13" s="86"/>
      <c r="C13" s="86"/>
      <c r="D13" s="86"/>
      <c r="E13" s="86"/>
      <c r="F13" s="74">
        <v>3320</v>
      </c>
      <c r="G13" s="74">
        <v>2256</v>
      </c>
      <c r="H13" s="74">
        <v>2480</v>
      </c>
      <c r="I13" s="74">
        <v>2150</v>
      </c>
      <c r="J13" s="73">
        <v>2150</v>
      </c>
    </row>
    <row r="14" spans="1:10" x14ac:dyDescent="0.25">
      <c r="A14" s="90" t="s">
        <v>13</v>
      </c>
      <c r="B14" s="83"/>
      <c r="C14" s="83"/>
      <c r="D14" s="83"/>
      <c r="E14" s="83"/>
      <c r="F14" s="71">
        <f>F8-F11</f>
        <v>-2339</v>
      </c>
      <c r="G14" s="71">
        <f t="shared" ref="G14:J14" si="2">G8-G11</f>
        <v>-6052</v>
      </c>
      <c r="H14" s="71">
        <f t="shared" si="2"/>
        <v>-2655</v>
      </c>
      <c r="I14" s="71">
        <f t="shared" si="2"/>
        <v>0</v>
      </c>
      <c r="J14" s="71">
        <f t="shared" si="2"/>
        <v>0</v>
      </c>
    </row>
    <row r="15" spans="1:10" ht="18" x14ac:dyDescent="0.25">
      <c r="A15" s="26"/>
      <c r="B15" s="24"/>
      <c r="C15" s="24"/>
      <c r="D15" s="24"/>
      <c r="E15" s="24"/>
      <c r="F15" s="24"/>
      <c r="G15" s="24"/>
      <c r="H15" s="25"/>
      <c r="I15" s="25"/>
      <c r="J15" s="25"/>
    </row>
    <row r="16" spans="1:10" ht="18" customHeight="1" x14ac:dyDescent="0.25">
      <c r="A16" s="79" t="s">
        <v>14</v>
      </c>
      <c r="B16" s="80"/>
      <c r="C16" s="80"/>
      <c r="D16" s="80"/>
      <c r="E16" s="80"/>
      <c r="F16" s="80"/>
      <c r="G16" s="80"/>
      <c r="H16" s="80"/>
      <c r="I16" s="80"/>
      <c r="J16" s="80"/>
    </row>
    <row r="17" spans="1:10" ht="18" x14ac:dyDescent="0.25">
      <c r="A17" s="26"/>
      <c r="B17" s="24"/>
      <c r="C17" s="24"/>
      <c r="D17" s="24"/>
      <c r="E17" s="24"/>
      <c r="F17" s="24"/>
      <c r="G17" s="24"/>
      <c r="H17" s="25"/>
      <c r="I17" s="25"/>
      <c r="J17" s="25"/>
    </row>
    <row r="18" spans="1:10" ht="25.5" x14ac:dyDescent="0.25">
      <c r="A18" s="30"/>
      <c r="B18" s="31"/>
      <c r="C18" s="31"/>
      <c r="D18" s="32"/>
      <c r="E18" s="33"/>
      <c r="F18" s="3" t="s">
        <v>15</v>
      </c>
      <c r="G18" s="3" t="s">
        <v>16</v>
      </c>
      <c r="H18" s="3" t="s">
        <v>4</v>
      </c>
      <c r="I18" s="3" t="s">
        <v>5</v>
      </c>
      <c r="J18" s="3" t="s">
        <v>6</v>
      </c>
    </row>
    <row r="19" spans="1:10" ht="15.75" customHeight="1" x14ac:dyDescent="0.25">
      <c r="A19" s="85" t="s">
        <v>17</v>
      </c>
      <c r="B19" s="88"/>
      <c r="C19" s="88"/>
      <c r="D19" s="88"/>
      <c r="E19" s="89"/>
      <c r="F19" s="35"/>
      <c r="G19" s="35"/>
      <c r="H19" s="35"/>
      <c r="I19" s="35"/>
      <c r="J19" s="35"/>
    </row>
    <row r="20" spans="1:10" x14ac:dyDescent="0.25">
      <c r="A20" s="85" t="s">
        <v>18</v>
      </c>
      <c r="B20" s="78"/>
      <c r="C20" s="78"/>
      <c r="D20" s="78"/>
      <c r="E20" s="78"/>
      <c r="F20" s="35"/>
      <c r="G20" s="35"/>
      <c r="H20" s="35"/>
      <c r="I20" s="35"/>
      <c r="J20" s="35"/>
    </row>
    <row r="21" spans="1:10" x14ac:dyDescent="0.25">
      <c r="A21" s="90" t="s">
        <v>19</v>
      </c>
      <c r="B21" s="83"/>
      <c r="C21" s="83"/>
      <c r="D21" s="83"/>
      <c r="E21" s="83"/>
      <c r="F21" s="34">
        <v>0</v>
      </c>
      <c r="G21" s="34">
        <v>0</v>
      </c>
      <c r="H21" s="34">
        <v>0</v>
      </c>
      <c r="I21" s="34">
        <v>0</v>
      </c>
      <c r="J21" s="34">
        <v>0</v>
      </c>
    </row>
    <row r="22" spans="1:10" ht="18" x14ac:dyDescent="0.25">
      <c r="A22" s="23"/>
      <c r="B22" s="24"/>
      <c r="C22" s="24"/>
      <c r="D22" s="24"/>
      <c r="E22" s="24"/>
      <c r="F22" s="24"/>
      <c r="G22" s="24"/>
      <c r="H22" s="25"/>
      <c r="I22" s="25"/>
      <c r="J22" s="25"/>
    </row>
    <row r="23" spans="1:10" ht="18" customHeight="1" x14ac:dyDescent="0.25">
      <c r="A23" s="79" t="s">
        <v>20</v>
      </c>
      <c r="B23" s="80"/>
      <c r="C23" s="80"/>
      <c r="D23" s="80"/>
      <c r="E23" s="80"/>
      <c r="F23" s="80"/>
      <c r="G23" s="80"/>
      <c r="H23" s="80"/>
      <c r="I23" s="80"/>
      <c r="J23" s="80"/>
    </row>
    <row r="24" spans="1:10" ht="18" x14ac:dyDescent="0.25">
      <c r="A24" s="23"/>
      <c r="B24" s="24"/>
      <c r="C24" s="24"/>
      <c r="D24" s="24"/>
      <c r="E24" s="24"/>
      <c r="F24" s="24"/>
      <c r="G24" s="24"/>
      <c r="H24" s="25"/>
      <c r="I24" s="25"/>
      <c r="J24" s="25"/>
    </row>
    <row r="25" spans="1:10" ht="25.5" x14ac:dyDescent="0.25">
      <c r="A25" s="30"/>
      <c r="B25" s="31"/>
      <c r="C25" s="31"/>
      <c r="D25" s="32"/>
      <c r="E25" s="33"/>
      <c r="F25" s="3" t="s">
        <v>15</v>
      </c>
      <c r="G25" s="3" t="s">
        <v>16</v>
      </c>
      <c r="H25" s="3" t="s">
        <v>4</v>
      </c>
      <c r="I25" s="3" t="s">
        <v>5</v>
      </c>
      <c r="J25" s="3" t="s">
        <v>6</v>
      </c>
    </row>
    <row r="26" spans="1:10" x14ac:dyDescent="0.25">
      <c r="A26" s="94" t="s">
        <v>21</v>
      </c>
      <c r="B26" s="95"/>
      <c r="C26" s="95"/>
      <c r="D26" s="95"/>
      <c r="E26" s="96"/>
      <c r="F26" s="37">
        <v>8391</v>
      </c>
      <c r="G26" s="37">
        <v>6052</v>
      </c>
      <c r="H26" s="37">
        <v>2655</v>
      </c>
      <c r="I26" s="37">
        <v>0</v>
      </c>
      <c r="J26" s="38">
        <v>0</v>
      </c>
    </row>
    <row r="27" spans="1:10" ht="30" customHeight="1" x14ac:dyDescent="0.25">
      <c r="A27" s="97" t="s">
        <v>22</v>
      </c>
      <c r="B27" s="98"/>
      <c r="C27" s="98"/>
      <c r="D27" s="98"/>
      <c r="E27" s="99"/>
      <c r="F27" s="39">
        <v>6052</v>
      </c>
      <c r="G27" s="39">
        <v>6052</v>
      </c>
      <c r="H27" s="39">
        <v>2655</v>
      </c>
      <c r="I27" s="39">
        <v>0</v>
      </c>
      <c r="J27" s="36">
        <v>0</v>
      </c>
    </row>
    <row r="30" spans="1:10" x14ac:dyDescent="0.25">
      <c r="A30" s="77" t="s">
        <v>23</v>
      </c>
      <c r="B30" s="78"/>
      <c r="C30" s="78"/>
      <c r="D30" s="78"/>
      <c r="E30" s="78"/>
      <c r="F30" s="35">
        <v>6052</v>
      </c>
      <c r="G30" s="35">
        <v>6052</v>
      </c>
      <c r="H30" s="35">
        <v>2655</v>
      </c>
      <c r="I30" s="35">
        <v>0</v>
      </c>
      <c r="J30" s="35">
        <v>0</v>
      </c>
    </row>
    <row r="31" spans="1:10" ht="11.25" customHeight="1" x14ac:dyDescent="0.25">
      <c r="A31" s="18"/>
      <c r="B31" s="19"/>
      <c r="C31" s="19"/>
      <c r="D31" s="19"/>
      <c r="E31" s="19"/>
      <c r="F31" s="20"/>
      <c r="G31" s="20"/>
      <c r="H31" s="20"/>
      <c r="I31" s="20"/>
      <c r="J31" s="20"/>
    </row>
    <row r="32" spans="1:10" ht="29.25" customHeight="1" x14ac:dyDescent="0.25">
      <c r="A32" s="92" t="s">
        <v>24</v>
      </c>
      <c r="B32" s="93"/>
      <c r="C32" s="93"/>
      <c r="D32" s="93"/>
      <c r="E32" s="93"/>
      <c r="F32" s="93"/>
      <c r="G32" s="93"/>
      <c r="H32" s="93"/>
      <c r="I32" s="93"/>
      <c r="J32" s="93"/>
    </row>
    <row r="33" spans="1:10" ht="8.25" customHeight="1" x14ac:dyDescent="0.25"/>
    <row r="34" spans="1:10" x14ac:dyDescent="0.25">
      <c r="A34" s="92" t="s">
        <v>25</v>
      </c>
      <c r="B34" s="93"/>
      <c r="C34" s="93"/>
      <c r="D34" s="93"/>
      <c r="E34" s="93"/>
      <c r="F34" s="93"/>
      <c r="G34" s="93"/>
      <c r="H34" s="93"/>
      <c r="I34" s="93"/>
      <c r="J34" s="93"/>
    </row>
    <row r="35" spans="1:10" ht="8.25" customHeight="1" x14ac:dyDescent="0.25"/>
    <row r="36" spans="1:10" ht="29.25" customHeight="1" x14ac:dyDescent="0.25">
      <c r="A36" s="92" t="s">
        <v>26</v>
      </c>
      <c r="B36" s="93"/>
      <c r="C36" s="93"/>
      <c r="D36" s="93"/>
      <c r="E36" s="93"/>
      <c r="F36" s="93"/>
      <c r="G36" s="93"/>
      <c r="H36" s="93"/>
      <c r="I36" s="93"/>
      <c r="J36" s="93"/>
    </row>
    <row r="38" spans="1:10" x14ac:dyDescent="0.25">
      <c r="A38" t="s">
        <v>144</v>
      </c>
      <c r="G38" t="s">
        <v>147</v>
      </c>
    </row>
    <row r="39" spans="1:10" x14ac:dyDescent="0.25">
      <c r="A39" t="s">
        <v>145</v>
      </c>
      <c r="G39" t="s">
        <v>148</v>
      </c>
    </row>
    <row r="40" spans="1:10" x14ac:dyDescent="0.25">
      <c r="A40" t="s">
        <v>146</v>
      </c>
    </row>
  </sheetData>
  <mergeCells count="20">
    <mergeCell ref="A36:J36"/>
    <mergeCell ref="A23:J23"/>
    <mergeCell ref="A32:J32"/>
    <mergeCell ref="A30:E30"/>
    <mergeCell ref="A34:J34"/>
    <mergeCell ref="A26:E26"/>
    <mergeCell ref="A27:E27"/>
    <mergeCell ref="A19:E19"/>
    <mergeCell ref="A20:E20"/>
    <mergeCell ref="A21:E21"/>
    <mergeCell ref="A13:E13"/>
    <mergeCell ref="A14:E14"/>
    <mergeCell ref="A12:E12"/>
    <mergeCell ref="A5:J5"/>
    <mergeCell ref="A16:J16"/>
    <mergeCell ref="A1:J1"/>
    <mergeCell ref="A3:J3"/>
    <mergeCell ref="A8:E8"/>
    <mergeCell ref="A9:E9"/>
    <mergeCell ref="A10:E10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A2" sqref="A2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79" t="s">
        <v>151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18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5.75" x14ac:dyDescent="0.25">
      <c r="A3" s="79" t="s">
        <v>127</v>
      </c>
      <c r="B3" s="79"/>
      <c r="C3" s="79"/>
      <c r="D3" s="79"/>
      <c r="E3" s="79"/>
      <c r="F3" s="79"/>
      <c r="G3" s="79"/>
      <c r="H3" s="79"/>
      <c r="I3" s="81"/>
      <c r="J3" s="81"/>
    </row>
    <row r="4" spans="1:10" ht="18" x14ac:dyDescent="0.25">
      <c r="A4" s="26"/>
      <c r="B4" s="26"/>
      <c r="C4" s="26"/>
      <c r="D4" s="26"/>
      <c r="E4" s="26"/>
      <c r="F4" s="26"/>
      <c r="G4" s="26"/>
      <c r="H4" s="26"/>
      <c r="I4" s="4"/>
      <c r="J4" s="4"/>
    </row>
    <row r="5" spans="1:10" ht="18" customHeight="1" x14ac:dyDescent="0.25">
      <c r="A5" s="79" t="s">
        <v>1</v>
      </c>
      <c r="B5" s="80"/>
      <c r="C5" s="80"/>
      <c r="D5" s="80"/>
      <c r="E5" s="80"/>
      <c r="F5" s="80"/>
      <c r="G5" s="80"/>
      <c r="H5" s="80"/>
      <c r="I5" s="80"/>
      <c r="J5" s="80"/>
    </row>
    <row r="6" spans="1:10" ht="18" x14ac:dyDescent="0.25">
      <c r="A6" s="1"/>
      <c r="B6" s="2"/>
      <c r="C6" s="2"/>
      <c r="D6" s="2"/>
      <c r="E6" s="5"/>
      <c r="F6" s="6"/>
      <c r="G6" s="6"/>
      <c r="H6" s="6"/>
      <c r="I6" s="6"/>
      <c r="J6" s="40" t="s">
        <v>126</v>
      </c>
    </row>
    <row r="7" spans="1:10" ht="25.5" x14ac:dyDescent="0.25">
      <c r="A7" s="30"/>
      <c r="B7" s="31"/>
      <c r="C7" s="31"/>
      <c r="D7" s="32"/>
      <c r="E7" s="33"/>
      <c r="F7" s="3" t="s">
        <v>2</v>
      </c>
      <c r="G7" s="3" t="s">
        <v>3</v>
      </c>
      <c r="H7" s="3" t="s">
        <v>4</v>
      </c>
      <c r="I7" s="3" t="s">
        <v>5</v>
      </c>
      <c r="J7" s="3" t="s">
        <v>6</v>
      </c>
    </row>
    <row r="8" spans="1:10" x14ac:dyDescent="0.25">
      <c r="A8" s="82" t="s">
        <v>7</v>
      </c>
      <c r="B8" s="83"/>
      <c r="C8" s="83"/>
      <c r="D8" s="83"/>
      <c r="E8" s="84"/>
      <c r="F8" s="71">
        <f>F9+F10</f>
        <v>6223974.9699999997</v>
      </c>
      <c r="G8" s="71">
        <f t="shared" ref="G8:J8" si="0">G9+G10</f>
        <v>6741309</v>
      </c>
      <c r="H8" s="71">
        <f t="shared" si="0"/>
        <v>7148806.1600000001</v>
      </c>
      <c r="I8" s="71">
        <f t="shared" si="0"/>
        <v>909390</v>
      </c>
      <c r="J8" s="71">
        <f t="shared" si="0"/>
        <v>909390</v>
      </c>
    </row>
    <row r="9" spans="1:10" x14ac:dyDescent="0.25">
      <c r="A9" s="85" t="s">
        <v>8</v>
      </c>
      <c r="B9" s="78"/>
      <c r="C9" s="78"/>
      <c r="D9" s="78"/>
      <c r="E9" s="86"/>
      <c r="F9" s="72">
        <v>6223858.2699999996</v>
      </c>
      <c r="G9" s="72">
        <v>6741309</v>
      </c>
      <c r="H9" s="72">
        <v>7148806.1600000001</v>
      </c>
      <c r="I9" s="72">
        <v>909390</v>
      </c>
      <c r="J9" s="72">
        <v>909390</v>
      </c>
    </row>
    <row r="10" spans="1:10" x14ac:dyDescent="0.25">
      <c r="A10" s="87" t="s">
        <v>9</v>
      </c>
      <c r="B10" s="86"/>
      <c r="C10" s="86"/>
      <c r="D10" s="86"/>
      <c r="E10" s="86"/>
      <c r="F10" s="72">
        <v>116.7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41" t="s">
        <v>10</v>
      </c>
      <c r="B11" s="55"/>
      <c r="C11" s="55"/>
      <c r="D11" s="55"/>
      <c r="E11" s="55"/>
      <c r="F11" s="71">
        <f>F12+F13</f>
        <v>6241599.6299999999</v>
      </c>
      <c r="G11" s="71">
        <f t="shared" ref="G11:J11" si="1">G12+G13</f>
        <v>6786904</v>
      </c>
      <c r="H11" s="71">
        <f t="shared" si="1"/>
        <v>7168806.1600000001</v>
      </c>
      <c r="I11" s="71">
        <f t="shared" si="1"/>
        <v>909390</v>
      </c>
      <c r="J11" s="71">
        <f t="shared" si="1"/>
        <v>909390</v>
      </c>
    </row>
    <row r="12" spans="1:10" x14ac:dyDescent="0.25">
      <c r="A12" s="77" t="s">
        <v>11</v>
      </c>
      <c r="B12" s="78"/>
      <c r="C12" s="78"/>
      <c r="D12" s="78"/>
      <c r="E12" s="78"/>
      <c r="F12" s="72">
        <v>6216582.79</v>
      </c>
      <c r="G12" s="72">
        <v>6769904</v>
      </c>
      <c r="H12" s="72">
        <v>7150121</v>
      </c>
      <c r="I12" s="72">
        <v>907240</v>
      </c>
      <c r="J12" s="73">
        <v>907240</v>
      </c>
    </row>
    <row r="13" spans="1:10" x14ac:dyDescent="0.25">
      <c r="A13" s="91" t="s">
        <v>12</v>
      </c>
      <c r="B13" s="86"/>
      <c r="C13" s="86"/>
      <c r="D13" s="86"/>
      <c r="E13" s="86"/>
      <c r="F13" s="74">
        <v>25016.84</v>
      </c>
      <c r="G13" s="74">
        <v>17000</v>
      </c>
      <c r="H13" s="74">
        <v>18685.16</v>
      </c>
      <c r="I13" s="74">
        <v>2150</v>
      </c>
      <c r="J13" s="73">
        <v>2150</v>
      </c>
    </row>
    <row r="14" spans="1:10" x14ac:dyDescent="0.25">
      <c r="A14" s="90" t="s">
        <v>13</v>
      </c>
      <c r="B14" s="83"/>
      <c r="C14" s="83"/>
      <c r="D14" s="83"/>
      <c r="E14" s="83"/>
      <c r="F14" s="71">
        <f>F8-F11</f>
        <v>-17624.660000000149</v>
      </c>
      <c r="G14" s="71">
        <f t="shared" ref="G14:J14" si="2">G8-G11</f>
        <v>-45595</v>
      </c>
      <c r="H14" s="71">
        <f t="shared" si="2"/>
        <v>-20000</v>
      </c>
      <c r="I14" s="71">
        <f t="shared" si="2"/>
        <v>0</v>
      </c>
      <c r="J14" s="71">
        <f t="shared" si="2"/>
        <v>0</v>
      </c>
    </row>
    <row r="15" spans="1:10" ht="18" x14ac:dyDescent="0.25">
      <c r="A15" s="26"/>
      <c r="B15" s="24"/>
      <c r="C15" s="24"/>
      <c r="D15" s="24"/>
      <c r="E15" s="24"/>
      <c r="F15" s="24"/>
      <c r="G15" s="24"/>
      <c r="H15" s="25"/>
      <c r="I15" s="25"/>
      <c r="J15" s="25"/>
    </row>
    <row r="16" spans="1:10" ht="18" customHeight="1" x14ac:dyDescent="0.25">
      <c r="A16" s="79" t="s">
        <v>14</v>
      </c>
      <c r="B16" s="80"/>
      <c r="C16" s="80"/>
      <c r="D16" s="80"/>
      <c r="E16" s="80"/>
      <c r="F16" s="80"/>
      <c r="G16" s="80"/>
      <c r="H16" s="80"/>
      <c r="I16" s="80"/>
      <c r="J16" s="80"/>
    </row>
    <row r="17" spans="1:10" ht="18" x14ac:dyDescent="0.25">
      <c r="A17" s="26"/>
      <c r="B17" s="24"/>
      <c r="C17" s="24"/>
      <c r="D17" s="24"/>
      <c r="E17" s="24"/>
      <c r="F17" s="24"/>
      <c r="G17" s="24"/>
      <c r="H17" s="25"/>
      <c r="I17" s="25"/>
      <c r="J17" s="25"/>
    </row>
    <row r="18" spans="1:10" ht="25.5" x14ac:dyDescent="0.25">
      <c r="A18" s="30"/>
      <c r="B18" s="31"/>
      <c r="C18" s="31"/>
      <c r="D18" s="32"/>
      <c r="E18" s="33"/>
      <c r="F18" s="3" t="s">
        <v>15</v>
      </c>
      <c r="G18" s="3" t="s">
        <v>16</v>
      </c>
      <c r="H18" s="3" t="s">
        <v>4</v>
      </c>
      <c r="I18" s="3" t="s">
        <v>5</v>
      </c>
      <c r="J18" s="3" t="s">
        <v>6</v>
      </c>
    </row>
    <row r="19" spans="1:10" ht="15.75" customHeight="1" x14ac:dyDescent="0.25">
      <c r="A19" s="85" t="s">
        <v>17</v>
      </c>
      <c r="B19" s="88"/>
      <c r="C19" s="88"/>
      <c r="D19" s="88"/>
      <c r="E19" s="89"/>
      <c r="F19" s="35"/>
      <c r="G19" s="35"/>
      <c r="H19" s="35"/>
      <c r="I19" s="35"/>
      <c r="J19" s="35"/>
    </row>
    <row r="20" spans="1:10" x14ac:dyDescent="0.25">
      <c r="A20" s="85" t="s">
        <v>18</v>
      </c>
      <c r="B20" s="78"/>
      <c r="C20" s="78"/>
      <c r="D20" s="78"/>
      <c r="E20" s="78"/>
      <c r="F20" s="35"/>
      <c r="G20" s="35"/>
      <c r="H20" s="35"/>
      <c r="I20" s="35"/>
      <c r="J20" s="35"/>
    </row>
    <row r="21" spans="1:10" x14ac:dyDescent="0.25">
      <c r="A21" s="90" t="s">
        <v>19</v>
      </c>
      <c r="B21" s="83"/>
      <c r="C21" s="83"/>
      <c r="D21" s="83"/>
      <c r="E21" s="83"/>
      <c r="F21" s="34">
        <v>0</v>
      </c>
      <c r="G21" s="34">
        <v>0</v>
      </c>
      <c r="H21" s="34">
        <v>0</v>
      </c>
      <c r="I21" s="34">
        <v>0</v>
      </c>
      <c r="J21" s="34">
        <v>0</v>
      </c>
    </row>
    <row r="22" spans="1:10" ht="18" x14ac:dyDescent="0.25">
      <c r="A22" s="23"/>
      <c r="B22" s="24"/>
      <c r="C22" s="24"/>
      <c r="D22" s="24"/>
      <c r="E22" s="24"/>
      <c r="F22" s="24"/>
      <c r="G22" s="24"/>
      <c r="H22" s="25"/>
      <c r="I22" s="25"/>
      <c r="J22" s="25"/>
    </row>
    <row r="23" spans="1:10" ht="18" customHeight="1" x14ac:dyDescent="0.25">
      <c r="A23" s="79" t="s">
        <v>20</v>
      </c>
      <c r="B23" s="80"/>
      <c r="C23" s="80"/>
      <c r="D23" s="80"/>
      <c r="E23" s="80"/>
      <c r="F23" s="80"/>
      <c r="G23" s="80"/>
      <c r="H23" s="80"/>
      <c r="I23" s="80"/>
      <c r="J23" s="80"/>
    </row>
    <row r="24" spans="1:10" ht="18" x14ac:dyDescent="0.25">
      <c r="A24" s="23"/>
      <c r="B24" s="24"/>
      <c r="C24" s="24"/>
      <c r="D24" s="24"/>
      <c r="E24" s="24"/>
      <c r="F24" s="24"/>
      <c r="G24" s="24"/>
      <c r="H24" s="25"/>
      <c r="I24" s="25"/>
      <c r="J24" s="25"/>
    </row>
    <row r="25" spans="1:10" ht="25.5" x14ac:dyDescent="0.25">
      <c r="A25" s="30"/>
      <c r="B25" s="31"/>
      <c r="C25" s="31"/>
      <c r="D25" s="32"/>
      <c r="E25" s="33"/>
      <c r="F25" s="3" t="s">
        <v>15</v>
      </c>
      <c r="G25" s="3" t="s">
        <v>16</v>
      </c>
      <c r="H25" s="3" t="s">
        <v>4</v>
      </c>
      <c r="I25" s="3" t="s">
        <v>5</v>
      </c>
      <c r="J25" s="3" t="s">
        <v>6</v>
      </c>
    </row>
    <row r="26" spans="1:10" x14ac:dyDescent="0.25">
      <c r="A26" s="94" t="s">
        <v>21</v>
      </c>
      <c r="B26" s="95"/>
      <c r="C26" s="95"/>
      <c r="D26" s="95"/>
      <c r="E26" s="96"/>
      <c r="F26" s="75">
        <v>63220.21</v>
      </c>
      <c r="G26" s="37">
        <v>45595</v>
      </c>
      <c r="H26" s="37">
        <v>20000</v>
      </c>
      <c r="I26" s="37">
        <v>0</v>
      </c>
      <c r="J26" s="38">
        <v>0</v>
      </c>
    </row>
    <row r="27" spans="1:10" ht="30" customHeight="1" x14ac:dyDescent="0.25">
      <c r="A27" s="97" t="s">
        <v>22</v>
      </c>
      <c r="B27" s="98"/>
      <c r="C27" s="98"/>
      <c r="D27" s="98"/>
      <c r="E27" s="99"/>
      <c r="F27" s="76">
        <f>F26+F14</f>
        <v>45595.54999999985</v>
      </c>
      <c r="G27" s="39">
        <v>45595</v>
      </c>
      <c r="H27" s="39">
        <f t="shared" ref="H27:J27" si="3">H26+H14</f>
        <v>0</v>
      </c>
      <c r="I27" s="39">
        <f t="shared" si="3"/>
        <v>0</v>
      </c>
      <c r="J27" s="39">
        <f t="shared" si="3"/>
        <v>0</v>
      </c>
    </row>
    <row r="30" spans="1:10" x14ac:dyDescent="0.25">
      <c r="A30" s="77" t="s">
        <v>23</v>
      </c>
      <c r="B30" s="78"/>
      <c r="C30" s="78"/>
      <c r="D30" s="78"/>
      <c r="E30" s="78"/>
      <c r="F30" s="74">
        <f>F27</f>
        <v>45595.54999999985</v>
      </c>
      <c r="G30" s="35">
        <f t="shared" ref="G30:J30" si="4">G27</f>
        <v>45595</v>
      </c>
      <c r="H30" s="35">
        <f t="shared" si="4"/>
        <v>0</v>
      </c>
      <c r="I30" s="35">
        <f t="shared" si="4"/>
        <v>0</v>
      </c>
      <c r="J30" s="35">
        <f t="shared" si="4"/>
        <v>0</v>
      </c>
    </row>
    <row r="31" spans="1:10" ht="11.25" customHeight="1" x14ac:dyDescent="0.25">
      <c r="A31" s="18"/>
      <c r="B31" s="19"/>
      <c r="C31" s="19"/>
      <c r="D31" s="19"/>
      <c r="E31" s="19"/>
      <c r="F31" s="20"/>
      <c r="G31" s="20"/>
      <c r="H31" s="20"/>
      <c r="I31" s="20"/>
      <c r="J31" s="20"/>
    </row>
    <row r="32" spans="1:10" ht="29.25" customHeight="1" x14ac:dyDescent="0.25">
      <c r="A32" s="92" t="s">
        <v>24</v>
      </c>
      <c r="B32" s="93"/>
      <c r="C32" s="93"/>
      <c r="D32" s="93"/>
      <c r="E32" s="93"/>
      <c r="F32" s="93"/>
      <c r="G32" s="93"/>
      <c r="H32" s="93"/>
      <c r="I32" s="93"/>
      <c r="J32" s="93"/>
    </row>
    <row r="33" spans="1:10" ht="8.25" customHeight="1" x14ac:dyDescent="0.25"/>
    <row r="34" spans="1:10" x14ac:dyDescent="0.25">
      <c r="A34" s="92" t="s">
        <v>25</v>
      </c>
      <c r="B34" s="93"/>
      <c r="C34" s="93"/>
      <c r="D34" s="93"/>
      <c r="E34" s="93"/>
      <c r="F34" s="93"/>
      <c r="G34" s="93"/>
      <c r="H34" s="93"/>
      <c r="I34" s="93"/>
      <c r="J34" s="93"/>
    </row>
    <row r="35" spans="1:10" ht="8.25" customHeight="1" x14ac:dyDescent="0.25"/>
    <row r="36" spans="1:10" ht="29.25" customHeight="1" x14ac:dyDescent="0.25">
      <c r="A36" s="92" t="s">
        <v>26</v>
      </c>
      <c r="B36" s="93"/>
      <c r="C36" s="93"/>
      <c r="D36" s="93"/>
      <c r="E36" s="93"/>
      <c r="F36" s="93"/>
      <c r="G36" s="93"/>
      <c r="H36" s="93"/>
      <c r="I36" s="93"/>
      <c r="J36" s="93"/>
    </row>
    <row r="38" spans="1:10" x14ac:dyDescent="0.25">
      <c r="A38" t="s">
        <v>144</v>
      </c>
      <c r="G38" t="s">
        <v>147</v>
      </c>
    </row>
    <row r="39" spans="1:10" x14ac:dyDescent="0.25">
      <c r="A39" t="s">
        <v>145</v>
      </c>
      <c r="G39" t="s">
        <v>148</v>
      </c>
    </row>
    <row r="40" spans="1:10" x14ac:dyDescent="0.25">
      <c r="A40" t="s">
        <v>146</v>
      </c>
    </row>
  </sheetData>
  <mergeCells count="20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4:J34"/>
    <mergeCell ref="A36:J36"/>
    <mergeCell ref="A21:E21"/>
    <mergeCell ref="A23:J23"/>
    <mergeCell ref="A26:E26"/>
    <mergeCell ref="A27:E27"/>
    <mergeCell ref="A30:E30"/>
    <mergeCell ref="A32:J32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opLeftCell="A4"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6.7109375" customWidth="1"/>
    <col min="5" max="5" width="21.5703125" customWidth="1"/>
    <col min="6" max="6" width="22.42578125" customWidth="1"/>
    <col min="7" max="7" width="23" customWidth="1"/>
    <col min="8" max="8" width="23.7109375" customWidth="1"/>
    <col min="9" max="9" width="25.28515625" customWidth="1"/>
  </cols>
  <sheetData>
    <row r="1" spans="1:9" ht="42" customHeight="1" x14ac:dyDescent="0.25">
      <c r="A1" s="79" t="s">
        <v>152</v>
      </c>
      <c r="B1" s="79"/>
      <c r="C1" s="79"/>
      <c r="D1" s="79"/>
      <c r="E1" s="79"/>
      <c r="F1" s="79"/>
      <c r="G1" s="79"/>
      <c r="H1" s="79"/>
      <c r="I1" s="79"/>
    </row>
    <row r="2" spans="1:9" ht="18" customHeight="1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ht="15.75" x14ac:dyDescent="0.25">
      <c r="A3" s="79" t="s">
        <v>0</v>
      </c>
      <c r="B3" s="79"/>
      <c r="C3" s="79"/>
      <c r="D3" s="79"/>
      <c r="E3" s="79"/>
      <c r="F3" s="79"/>
      <c r="G3" s="79"/>
      <c r="H3" s="81"/>
      <c r="I3" s="81"/>
    </row>
    <row r="4" spans="1:9" ht="18" x14ac:dyDescent="0.25">
      <c r="A4" s="26"/>
      <c r="B4" s="26"/>
      <c r="C4" s="26"/>
      <c r="D4" s="26"/>
      <c r="E4" s="26"/>
      <c r="F4" s="26"/>
      <c r="G4" s="26"/>
      <c r="H4" s="4"/>
      <c r="I4" s="4"/>
    </row>
    <row r="5" spans="1:9" ht="18" customHeight="1" x14ac:dyDescent="0.25">
      <c r="A5" s="79" t="s">
        <v>27</v>
      </c>
      <c r="B5" s="80"/>
      <c r="C5" s="80"/>
      <c r="D5" s="80"/>
      <c r="E5" s="80"/>
      <c r="F5" s="80"/>
      <c r="G5" s="80"/>
      <c r="H5" s="80"/>
      <c r="I5" s="80"/>
    </row>
    <row r="6" spans="1:9" ht="18" x14ac:dyDescent="0.25">
      <c r="A6" s="26"/>
      <c r="B6" s="26"/>
      <c r="C6" s="26"/>
      <c r="D6" s="26"/>
      <c r="E6" s="26"/>
      <c r="F6" s="26"/>
      <c r="G6" s="26"/>
      <c r="H6" s="4"/>
      <c r="I6" s="4"/>
    </row>
    <row r="7" spans="1:9" ht="15.75" x14ac:dyDescent="0.25">
      <c r="A7" s="79" t="s">
        <v>8</v>
      </c>
      <c r="B7" s="100"/>
      <c r="C7" s="100"/>
      <c r="D7" s="100"/>
      <c r="E7" s="100"/>
      <c r="F7" s="100"/>
      <c r="G7" s="100"/>
      <c r="H7" s="100"/>
      <c r="I7" s="100"/>
    </row>
    <row r="8" spans="1:9" ht="18" x14ac:dyDescent="0.25">
      <c r="A8" s="26"/>
      <c r="B8" s="26"/>
      <c r="C8" s="26"/>
      <c r="D8" s="26"/>
      <c r="E8" s="26"/>
      <c r="F8" s="26"/>
      <c r="G8" s="26"/>
      <c r="H8" s="4"/>
      <c r="I8" s="4"/>
    </row>
    <row r="9" spans="1:9" ht="25.5" x14ac:dyDescent="0.25">
      <c r="A9" s="22" t="s">
        <v>28</v>
      </c>
      <c r="B9" s="21" t="s">
        <v>29</v>
      </c>
      <c r="C9" s="21" t="s">
        <v>30</v>
      </c>
      <c r="D9" s="21" t="s">
        <v>31</v>
      </c>
      <c r="E9" s="21" t="s">
        <v>15</v>
      </c>
      <c r="F9" s="22" t="s">
        <v>16</v>
      </c>
      <c r="G9" s="22" t="s">
        <v>4</v>
      </c>
      <c r="H9" s="22" t="s">
        <v>5</v>
      </c>
      <c r="I9" s="22" t="s">
        <v>6</v>
      </c>
    </row>
    <row r="10" spans="1:9" ht="15.75" customHeight="1" x14ac:dyDescent="0.25">
      <c r="A10" s="10">
        <v>6</v>
      </c>
      <c r="B10" s="10"/>
      <c r="C10" s="10"/>
      <c r="D10" s="10" t="s">
        <v>32</v>
      </c>
      <c r="E10" s="47">
        <v>826047.95</v>
      </c>
      <c r="F10" s="48">
        <f>F11+F13+F15+F17+F19</f>
        <v>894725</v>
      </c>
      <c r="G10" s="48">
        <f>G11+G13+G15+G17+G19-1</f>
        <v>948809</v>
      </c>
      <c r="H10" s="48">
        <f>H11+H13+H15+H17+H19+1</f>
        <v>909390</v>
      </c>
      <c r="I10" s="48">
        <f>I11+I13+I15+I17+I19+1</f>
        <v>909390</v>
      </c>
    </row>
    <row r="11" spans="1:9" ht="38.25" x14ac:dyDescent="0.25">
      <c r="A11" s="10"/>
      <c r="B11" s="15">
        <v>63</v>
      </c>
      <c r="C11" s="15"/>
      <c r="D11" s="15" t="s">
        <v>33</v>
      </c>
      <c r="E11" s="47">
        <v>742788.47</v>
      </c>
      <c r="F11" s="48">
        <f>F12</f>
        <v>789922.36</v>
      </c>
      <c r="G11" s="48">
        <v>827301</v>
      </c>
      <c r="H11" s="48">
        <f t="shared" ref="H11:I24" si="0">G11</f>
        <v>827301</v>
      </c>
      <c r="I11" s="48">
        <f t="shared" si="0"/>
        <v>827301</v>
      </c>
    </row>
    <row r="12" spans="1:9" x14ac:dyDescent="0.25">
      <c r="A12" s="11"/>
      <c r="B12" s="11"/>
      <c r="C12" s="12">
        <v>53</v>
      </c>
      <c r="D12" s="12" t="s">
        <v>59</v>
      </c>
      <c r="E12" s="47">
        <v>742788.47</v>
      </c>
      <c r="F12" s="48">
        <v>789922.36</v>
      </c>
      <c r="G12" s="48">
        <v>827301</v>
      </c>
      <c r="H12" s="48">
        <f t="shared" si="0"/>
        <v>827301</v>
      </c>
      <c r="I12" s="48">
        <v>827301</v>
      </c>
    </row>
    <row r="13" spans="1:9" x14ac:dyDescent="0.25">
      <c r="A13" s="11"/>
      <c r="B13" s="11">
        <v>64</v>
      </c>
      <c r="C13" s="12"/>
      <c r="D13" s="12" t="s">
        <v>60</v>
      </c>
      <c r="E13" s="47">
        <v>1.55</v>
      </c>
      <c r="F13" s="48">
        <f>F14</f>
        <v>0</v>
      </c>
      <c r="G13" s="48"/>
      <c r="H13" s="48">
        <f t="shared" si="0"/>
        <v>0</v>
      </c>
      <c r="I13" s="48">
        <v>0</v>
      </c>
    </row>
    <row r="14" spans="1:9" x14ac:dyDescent="0.25">
      <c r="A14" s="11"/>
      <c r="B14" s="11"/>
      <c r="C14" s="12">
        <v>47</v>
      </c>
      <c r="D14" s="12" t="s">
        <v>61</v>
      </c>
      <c r="E14" s="47">
        <v>1.55</v>
      </c>
      <c r="F14" s="48">
        <v>0</v>
      </c>
      <c r="G14" s="48"/>
      <c r="H14" s="48">
        <f t="shared" si="0"/>
        <v>0</v>
      </c>
      <c r="I14" s="48">
        <v>0</v>
      </c>
    </row>
    <row r="15" spans="1:9" x14ac:dyDescent="0.25">
      <c r="A15" s="11"/>
      <c r="B15" s="11">
        <v>65</v>
      </c>
      <c r="C15" s="12"/>
      <c r="D15" s="12" t="s">
        <v>61</v>
      </c>
      <c r="E15" s="47">
        <v>4711.18</v>
      </c>
      <c r="F15" s="48">
        <f>F16</f>
        <v>1030.52</v>
      </c>
      <c r="G15" s="48">
        <v>3849</v>
      </c>
      <c r="H15" s="48">
        <f>H16</f>
        <v>5176</v>
      </c>
      <c r="I15" s="48">
        <f>I16</f>
        <v>5176</v>
      </c>
    </row>
    <row r="16" spans="1:9" x14ac:dyDescent="0.25">
      <c r="A16" s="11"/>
      <c r="B16" s="29"/>
      <c r="C16" s="12">
        <v>47</v>
      </c>
      <c r="D16" s="12" t="s">
        <v>62</v>
      </c>
      <c r="E16" s="47">
        <v>4711.18</v>
      </c>
      <c r="F16" s="48">
        <v>1030.52</v>
      </c>
      <c r="G16" s="48">
        <v>3849</v>
      </c>
      <c r="H16" s="48">
        <v>5176</v>
      </c>
      <c r="I16" s="48">
        <v>5176</v>
      </c>
    </row>
    <row r="17" spans="1:9" x14ac:dyDescent="0.25">
      <c r="A17" s="11"/>
      <c r="B17" s="29">
        <v>66</v>
      </c>
      <c r="C17" s="12"/>
      <c r="D17" s="12" t="s">
        <v>63</v>
      </c>
      <c r="E17" s="47">
        <v>379.59</v>
      </c>
      <c r="F17" s="48">
        <f>F18</f>
        <v>350</v>
      </c>
      <c r="G17" s="48">
        <v>3119</v>
      </c>
      <c r="H17" s="48">
        <f>H18</f>
        <v>4446</v>
      </c>
      <c r="I17" s="48">
        <f>I18</f>
        <v>4446</v>
      </c>
    </row>
    <row r="18" spans="1:9" x14ac:dyDescent="0.25">
      <c r="A18" s="11"/>
      <c r="B18" s="29"/>
      <c r="C18" s="12">
        <v>32</v>
      </c>
      <c r="D18" s="12" t="s">
        <v>64</v>
      </c>
      <c r="E18" s="47">
        <v>379.59</v>
      </c>
      <c r="F18" s="48">
        <v>350</v>
      </c>
      <c r="G18" s="48">
        <v>3119</v>
      </c>
      <c r="H18" s="48">
        <v>4446</v>
      </c>
      <c r="I18" s="48">
        <v>4446</v>
      </c>
    </row>
    <row r="19" spans="1:9" ht="38.25" x14ac:dyDescent="0.25">
      <c r="A19" s="11"/>
      <c r="B19" s="11">
        <v>67</v>
      </c>
      <c r="C19" s="12"/>
      <c r="D19" s="15" t="s">
        <v>34</v>
      </c>
      <c r="E19" s="47">
        <v>78168.5</v>
      </c>
      <c r="F19" s="48">
        <f>F20</f>
        <v>103422.12</v>
      </c>
      <c r="G19" s="48">
        <v>114541</v>
      </c>
      <c r="H19" s="48">
        <f>H20</f>
        <v>72466</v>
      </c>
      <c r="I19" s="48">
        <f>I20</f>
        <v>72466</v>
      </c>
    </row>
    <row r="20" spans="1:9" x14ac:dyDescent="0.25">
      <c r="A20" s="11"/>
      <c r="B20" s="11"/>
      <c r="C20" s="12">
        <v>48</v>
      </c>
      <c r="D20" s="16" t="s">
        <v>65</v>
      </c>
      <c r="E20" s="47">
        <v>78168.5</v>
      </c>
      <c r="F20" s="48">
        <v>103422.12</v>
      </c>
      <c r="G20" s="116">
        <v>114541</v>
      </c>
      <c r="H20" s="48">
        <v>72466</v>
      </c>
      <c r="I20" s="48">
        <v>72466</v>
      </c>
    </row>
    <row r="21" spans="1:9" ht="25.5" x14ac:dyDescent="0.25">
      <c r="A21" s="13">
        <v>7</v>
      </c>
      <c r="B21" s="14"/>
      <c r="C21" s="14"/>
      <c r="D21" s="27" t="s">
        <v>35</v>
      </c>
      <c r="E21" s="47">
        <v>15.49</v>
      </c>
      <c r="F21" s="48">
        <v>0</v>
      </c>
      <c r="G21" s="48"/>
      <c r="H21" s="48">
        <f t="shared" si="0"/>
        <v>0</v>
      </c>
      <c r="I21" s="48"/>
    </row>
    <row r="22" spans="1:9" ht="25.5" x14ac:dyDescent="0.25">
      <c r="A22" s="15"/>
      <c r="B22" s="15">
        <v>72</v>
      </c>
      <c r="C22" s="15"/>
      <c r="D22" s="28" t="s">
        <v>36</v>
      </c>
      <c r="E22" s="47">
        <v>15.49</v>
      </c>
      <c r="F22" s="48">
        <v>0</v>
      </c>
      <c r="G22" s="48"/>
      <c r="H22" s="48">
        <f t="shared" si="0"/>
        <v>0</v>
      </c>
      <c r="I22" s="49"/>
    </row>
    <row r="23" spans="1:9" x14ac:dyDescent="0.25">
      <c r="A23" s="15"/>
      <c r="B23" s="15"/>
      <c r="C23" s="15">
        <v>11</v>
      </c>
      <c r="D23" s="28" t="s">
        <v>37</v>
      </c>
      <c r="E23" s="47"/>
      <c r="F23" s="48"/>
      <c r="G23" s="48"/>
      <c r="H23" s="48">
        <f t="shared" si="0"/>
        <v>0</v>
      </c>
      <c r="I23" s="49"/>
    </row>
    <row r="24" spans="1:9" x14ac:dyDescent="0.25">
      <c r="A24" s="15">
        <v>9</v>
      </c>
      <c r="B24" s="15"/>
      <c r="C24" s="15"/>
      <c r="D24" s="28" t="s">
        <v>66</v>
      </c>
      <c r="E24" s="47"/>
      <c r="F24" s="48"/>
      <c r="G24" s="48"/>
      <c r="H24" s="48">
        <f t="shared" si="0"/>
        <v>0</v>
      </c>
      <c r="I24" s="49"/>
    </row>
    <row r="25" spans="1:9" x14ac:dyDescent="0.25">
      <c r="A25" s="15"/>
      <c r="B25" s="15">
        <v>92</v>
      </c>
      <c r="C25" s="15"/>
      <c r="D25" s="28" t="s">
        <v>67</v>
      </c>
      <c r="E25" s="47">
        <v>6051.57</v>
      </c>
      <c r="F25" s="48">
        <v>6051.57</v>
      </c>
      <c r="G25" s="48">
        <f>G26+G27</f>
        <v>2654</v>
      </c>
      <c r="H25" s="48">
        <f t="shared" ref="H25:I25" si="1">H26+H27</f>
        <v>0</v>
      </c>
      <c r="I25" s="48">
        <f t="shared" si="1"/>
        <v>0</v>
      </c>
    </row>
    <row r="26" spans="1:9" x14ac:dyDescent="0.25">
      <c r="A26" s="15"/>
      <c r="B26" s="15"/>
      <c r="C26" s="15">
        <v>32</v>
      </c>
      <c r="D26" s="28" t="s">
        <v>64</v>
      </c>
      <c r="E26" s="47">
        <v>3752.75</v>
      </c>
      <c r="F26" s="48">
        <v>3752.75</v>
      </c>
      <c r="G26" s="48">
        <v>1327</v>
      </c>
      <c r="H26" s="48">
        <v>0</v>
      </c>
      <c r="I26" s="49">
        <v>0</v>
      </c>
    </row>
    <row r="27" spans="1:9" x14ac:dyDescent="0.25">
      <c r="A27" s="15"/>
      <c r="B27" s="15"/>
      <c r="C27" s="12">
        <v>47</v>
      </c>
      <c r="D27" s="12" t="s">
        <v>61</v>
      </c>
      <c r="E27" s="47">
        <v>2298.8200000000002</v>
      </c>
      <c r="F27" s="48">
        <v>2298.8200000000002</v>
      </c>
      <c r="G27" s="48">
        <v>1327</v>
      </c>
      <c r="H27" s="48">
        <v>0</v>
      </c>
      <c r="I27" s="49">
        <v>0</v>
      </c>
    </row>
    <row r="29" spans="1:9" ht="15.75" x14ac:dyDescent="0.25">
      <c r="A29" s="79" t="s">
        <v>38</v>
      </c>
      <c r="B29" s="100"/>
      <c r="C29" s="100"/>
      <c r="D29" s="100"/>
      <c r="E29" s="100"/>
      <c r="F29" s="100"/>
      <c r="G29" s="100"/>
      <c r="H29" s="100"/>
      <c r="I29" s="100"/>
    </row>
    <row r="30" spans="1:9" ht="18" x14ac:dyDescent="0.25">
      <c r="A30" s="26"/>
      <c r="B30" s="26"/>
      <c r="C30" s="26"/>
      <c r="D30" s="26"/>
      <c r="E30" s="26"/>
      <c r="F30" s="26"/>
      <c r="G30" s="26"/>
      <c r="H30" s="4"/>
      <c r="I30" s="4"/>
    </row>
    <row r="31" spans="1:9" ht="25.5" x14ac:dyDescent="0.25">
      <c r="A31" s="22" t="s">
        <v>28</v>
      </c>
      <c r="B31" s="21" t="s">
        <v>29</v>
      </c>
      <c r="C31" s="21" t="s">
        <v>30</v>
      </c>
      <c r="D31" s="21" t="s">
        <v>39</v>
      </c>
      <c r="E31" s="21" t="s">
        <v>15</v>
      </c>
      <c r="F31" s="22" t="s">
        <v>16</v>
      </c>
      <c r="G31" s="22" t="s">
        <v>4</v>
      </c>
      <c r="H31" s="22" t="s">
        <v>5</v>
      </c>
      <c r="I31" s="22" t="s">
        <v>6</v>
      </c>
    </row>
    <row r="32" spans="1:9" ht="15.75" customHeight="1" x14ac:dyDescent="0.25">
      <c r="A32" s="10">
        <v>3</v>
      </c>
      <c r="B32" s="10"/>
      <c r="C32" s="10"/>
      <c r="D32" s="10" t="s">
        <v>40</v>
      </c>
      <c r="E32" s="47">
        <f>E33+E38+E45</f>
        <v>825082.32</v>
      </c>
      <c r="F32" s="47">
        <f>F33+F38+F45</f>
        <v>898521</v>
      </c>
      <c r="G32" s="47">
        <f t="shared" ref="G32:I32" si="2">G33+G38+G45</f>
        <v>948984</v>
      </c>
      <c r="H32" s="47">
        <f t="shared" si="2"/>
        <v>907240</v>
      </c>
      <c r="I32" s="47">
        <f t="shared" si="2"/>
        <v>907240</v>
      </c>
    </row>
    <row r="33" spans="1:9" ht="15.75" customHeight="1" x14ac:dyDescent="0.25">
      <c r="A33" s="10"/>
      <c r="B33" s="15">
        <v>31</v>
      </c>
      <c r="C33" s="15"/>
      <c r="D33" s="15" t="s">
        <v>41</v>
      </c>
      <c r="E33" s="47">
        <f>E34+E35+E36</f>
        <v>737510.76</v>
      </c>
      <c r="F33" s="47">
        <f t="shared" ref="F33" si="3">F34+F35+F36</f>
        <v>811597</v>
      </c>
      <c r="G33" s="47">
        <f>G34+G35+G36+1</f>
        <v>863506</v>
      </c>
      <c r="H33" s="47">
        <f>H34+H35+H36+1</f>
        <v>822882</v>
      </c>
      <c r="I33" s="47">
        <f>I34+I35+I36+1</f>
        <v>822882</v>
      </c>
    </row>
    <row r="34" spans="1:9" x14ac:dyDescent="0.25">
      <c r="A34" s="11"/>
      <c r="B34" s="11"/>
      <c r="C34" s="12">
        <v>11</v>
      </c>
      <c r="D34" s="12" t="s">
        <v>37</v>
      </c>
      <c r="E34" s="47">
        <v>8688.76</v>
      </c>
      <c r="F34" s="48">
        <f>'POSEBNI DIO'!F86</f>
        <v>4572</v>
      </c>
      <c r="G34" s="48">
        <f>'POSEBNI DIO'!G96</f>
        <v>7389</v>
      </c>
      <c r="H34" s="48">
        <f>'POSEBNI DIO'!H86</f>
        <v>0</v>
      </c>
      <c r="I34" s="48">
        <f>'POSEBNI DIO'!I86</f>
        <v>0</v>
      </c>
    </row>
    <row r="35" spans="1:9" x14ac:dyDescent="0.25">
      <c r="A35" s="11"/>
      <c r="B35" s="11"/>
      <c r="C35" s="12">
        <v>51</v>
      </c>
      <c r="D35" s="12" t="s">
        <v>77</v>
      </c>
      <c r="E35" s="47">
        <f>4696.37+3665.98+79.63+580.49+28.41</f>
        <v>9050.8799999999992</v>
      </c>
      <c r="F35" s="48">
        <f>'POSEBNI DIO'!F90</f>
        <v>25022</v>
      </c>
      <c r="G35" s="48">
        <f>'POSEBNI DIO'!G100</f>
        <v>33235</v>
      </c>
      <c r="H35" s="48">
        <f>'POSEBNI DIO'!H90</f>
        <v>0</v>
      </c>
      <c r="I35" s="48">
        <f>'POSEBNI DIO'!I90</f>
        <v>0</v>
      </c>
    </row>
    <row r="36" spans="1:9" x14ac:dyDescent="0.25">
      <c r="A36" s="11"/>
      <c r="B36" s="11"/>
      <c r="C36" s="12">
        <v>53</v>
      </c>
      <c r="D36" s="12" t="s">
        <v>70</v>
      </c>
      <c r="E36" s="47">
        <v>719771.12</v>
      </c>
      <c r="F36" s="48">
        <f>'POSEBNI DIO'!F30</f>
        <v>782003</v>
      </c>
      <c r="G36" s="48">
        <f>'POSEBNI DIO'!G30</f>
        <v>822881</v>
      </c>
      <c r="H36" s="48">
        <f>'POSEBNI DIO'!H30</f>
        <v>822881</v>
      </c>
      <c r="I36" s="48">
        <f>'POSEBNI DIO'!I30</f>
        <v>822881</v>
      </c>
    </row>
    <row r="37" spans="1:9" x14ac:dyDescent="0.25">
      <c r="A37" s="11"/>
      <c r="B37" s="11"/>
      <c r="C37" s="12"/>
      <c r="D37" s="12"/>
      <c r="E37" s="47"/>
      <c r="F37" s="48"/>
      <c r="G37" s="8"/>
      <c r="H37" s="8"/>
      <c r="I37" s="8"/>
    </row>
    <row r="38" spans="1:9" x14ac:dyDescent="0.25">
      <c r="A38" s="11"/>
      <c r="B38" s="11">
        <v>32</v>
      </c>
      <c r="C38" s="12"/>
      <c r="D38" s="11" t="s">
        <v>42</v>
      </c>
      <c r="E38" s="47">
        <f>E39+E40+E41+E42+E43+E44</f>
        <v>81109.95</v>
      </c>
      <c r="F38" s="47">
        <f>F39+F40+F41+F42+F43+F44</f>
        <v>83340</v>
      </c>
      <c r="G38" s="47">
        <f t="shared" ref="G38:I38" si="4">G39+G40+G41+G42+G43+G44</f>
        <v>84350</v>
      </c>
      <c r="H38" s="47">
        <f t="shared" si="4"/>
        <v>83230</v>
      </c>
      <c r="I38" s="47">
        <f t="shared" si="4"/>
        <v>83230</v>
      </c>
    </row>
    <row r="39" spans="1:9" x14ac:dyDescent="0.25">
      <c r="A39" s="11"/>
      <c r="B39" s="11"/>
      <c r="C39" s="12">
        <v>11</v>
      </c>
      <c r="D39" s="12" t="s">
        <v>37</v>
      </c>
      <c r="E39" s="47">
        <f>9057.77+93.06 +1304+164.31</f>
        <v>10619.14</v>
      </c>
      <c r="F39" s="48">
        <f>'POSEBNI DIO'!F37+'POSEBNI DIO'!F61+'POSEBNI DIO'!F87</f>
        <v>6941</v>
      </c>
      <c r="G39" s="48">
        <f>'POSEBNI DIO'!G37+'POSEBNI DIO'!G61+'POSEBNI DIO'!G87+'POSEBNI DIO'!G97</f>
        <v>7210</v>
      </c>
      <c r="H39" s="48">
        <f>'POSEBNI DIO'!H37+'POSEBNI DIO'!H61+'POSEBNI DIO'!H87</f>
        <v>7088</v>
      </c>
      <c r="I39" s="48">
        <f>'POSEBNI DIO'!I37+'POSEBNI DIO'!I61+'POSEBNI DIO'!I87</f>
        <v>7088</v>
      </c>
    </row>
    <row r="40" spans="1:9" x14ac:dyDescent="0.25">
      <c r="A40" s="11"/>
      <c r="B40" s="11"/>
      <c r="C40" s="12">
        <v>32</v>
      </c>
      <c r="D40" s="12" t="s">
        <v>54</v>
      </c>
      <c r="E40" s="47">
        <v>4102.04</v>
      </c>
      <c r="F40" s="48">
        <f>'POSEBNI DIO'!F53+'POSEBNI DIO'!F19</f>
        <v>4037</v>
      </c>
      <c r="G40" s="48">
        <f>'POSEBNI DIO'!G19+'POSEBNI DIO'!G53</f>
        <v>4048</v>
      </c>
      <c r="H40" s="48">
        <f>'POSEBNI DIO'!H53+'POSEBNI DIO'!H19</f>
        <v>4048</v>
      </c>
      <c r="I40" s="48">
        <f>'POSEBNI DIO'!I53+'POSEBNI DIO'!I19</f>
        <v>4048</v>
      </c>
    </row>
    <row r="41" spans="1:9" x14ac:dyDescent="0.25">
      <c r="A41" s="11"/>
      <c r="B41" s="11"/>
      <c r="C41" s="12">
        <v>47</v>
      </c>
      <c r="D41" s="12" t="s">
        <v>76</v>
      </c>
      <c r="E41" s="47">
        <v>941.21</v>
      </c>
      <c r="F41" s="48">
        <f>'POSEBNI DIO'!F24</f>
        <v>1538</v>
      </c>
      <c r="G41" s="48">
        <f>'POSEBNI DIO'!G24</f>
        <v>3583</v>
      </c>
      <c r="H41" s="48">
        <f>'POSEBNI DIO'!H24</f>
        <v>3583</v>
      </c>
      <c r="I41" s="48">
        <f>'POSEBNI DIO'!I24</f>
        <v>3583</v>
      </c>
    </row>
    <row r="42" spans="1:9" x14ac:dyDescent="0.25">
      <c r="A42" s="11"/>
      <c r="B42" s="11"/>
      <c r="C42" s="12">
        <v>48</v>
      </c>
      <c r="D42" s="12" t="s">
        <v>69</v>
      </c>
      <c r="E42" s="47">
        <v>52633.15</v>
      </c>
      <c r="F42" s="48">
        <f>'POSEBNI DIO'!F10+'POSEBNI DIO'!F15</f>
        <v>64158</v>
      </c>
      <c r="G42" s="48">
        <f>'POSEBNI DIO'!G10+'POSEBNI DIO'!G15</f>
        <v>64091</v>
      </c>
      <c r="H42" s="48">
        <f>'POSEBNI DIO'!H10+'POSEBNI DIO'!H15</f>
        <v>64091</v>
      </c>
      <c r="I42" s="48">
        <f>'POSEBNI DIO'!I10+'POSEBNI DIO'!I15</f>
        <v>64091</v>
      </c>
    </row>
    <row r="43" spans="1:9" x14ac:dyDescent="0.25">
      <c r="A43" s="11"/>
      <c r="B43" s="11"/>
      <c r="C43" s="12">
        <v>51</v>
      </c>
      <c r="D43" s="12" t="s">
        <v>77</v>
      </c>
      <c r="E43" s="47">
        <f>616.5+8813.62+2311.45+32.69</f>
        <v>11774.26</v>
      </c>
      <c r="F43" s="48">
        <f>'POSEBNI DIO'!F91</f>
        <v>366</v>
      </c>
      <c r="G43" s="48">
        <f>'POSEBNI DIO'!G101</f>
        <v>998</v>
      </c>
      <c r="H43" s="48">
        <f>'POSEBNI DIO'!H91</f>
        <v>0</v>
      </c>
      <c r="I43" s="48">
        <f>'POSEBNI DIO'!I91</f>
        <v>0</v>
      </c>
    </row>
    <row r="44" spans="1:9" x14ac:dyDescent="0.25">
      <c r="A44" s="11"/>
      <c r="B44" s="11"/>
      <c r="C44" s="12">
        <v>53</v>
      </c>
      <c r="D44" s="12" t="s">
        <v>70</v>
      </c>
      <c r="E44" s="47">
        <v>1040.1500000000001</v>
      </c>
      <c r="F44" s="48">
        <f>'POSEBNI DIO'!F31+'POSEBNI DIO'!F45+'POSEBNI DIO'!F49+'POSEBNI DIO'!F67</f>
        <v>6300</v>
      </c>
      <c r="G44" s="48">
        <f>'POSEBNI DIO'!G31+'POSEBNI DIO'!G45+'POSEBNI DIO'!G49+'POSEBNI DIO'!G67</f>
        <v>4420</v>
      </c>
      <c r="H44" s="48">
        <f>'POSEBNI DIO'!H31+'POSEBNI DIO'!H45+'POSEBNI DIO'!H49+'POSEBNI DIO'!H67</f>
        <v>4420</v>
      </c>
      <c r="I44" s="48">
        <f>'POSEBNI DIO'!I31+'POSEBNI DIO'!I45+'POSEBNI DIO'!I49+'POSEBNI DIO'!I67</f>
        <v>4420</v>
      </c>
    </row>
    <row r="45" spans="1:9" x14ac:dyDescent="0.25">
      <c r="A45" s="11"/>
      <c r="B45" s="11">
        <v>34</v>
      </c>
      <c r="C45" s="12"/>
      <c r="D45" s="12" t="s">
        <v>68</v>
      </c>
      <c r="E45" s="47">
        <f>E49+E51</f>
        <v>6461.6100000000006</v>
      </c>
      <c r="F45" s="47">
        <f t="shared" ref="F45:I45" si="5">F49+F51</f>
        <v>3584</v>
      </c>
      <c r="G45" s="47">
        <f t="shared" si="5"/>
        <v>1128</v>
      </c>
      <c r="H45" s="47">
        <f t="shared" si="5"/>
        <v>1128</v>
      </c>
      <c r="I45" s="47">
        <f t="shared" si="5"/>
        <v>1128</v>
      </c>
    </row>
    <row r="46" spans="1:9" x14ac:dyDescent="0.25">
      <c r="A46" s="11"/>
      <c r="B46" s="11"/>
      <c r="C46" s="12">
        <v>11</v>
      </c>
      <c r="D46" s="12" t="s">
        <v>37</v>
      </c>
      <c r="E46" s="47">
        <v>0</v>
      </c>
      <c r="F46" s="48">
        <v>0</v>
      </c>
      <c r="G46" s="48">
        <v>0</v>
      </c>
      <c r="H46" s="48">
        <v>0</v>
      </c>
      <c r="I46" s="48">
        <v>0</v>
      </c>
    </row>
    <row r="47" spans="1:9" x14ac:dyDescent="0.25">
      <c r="A47" s="11"/>
      <c r="B47" s="11"/>
      <c r="C47" s="12">
        <v>32</v>
      </c>
      <c r="D47" s="12" t="s">
        <v>54</v>
      </c>
      <c r="E47" s="47">
        <v>0</v>
      </c>
      <c r="F47" s="48">
        <v>0</v>
      </c>
      <c r="G47" s="48">
        <v>0</v>
      </c>
      <c r="H47" s="48">
        <v>0</v>
      </c>
      <c r="I47" s="48">
        <v>0</v>
      </c>
    </row>
    <row r="48" spans="1:9" x14ac:dyDescent="0.25">
      <c r="A48" s="11"/>
      <c r="B48" s="11"/>
      <c r="C48" s="12">
        <v>47</v>
      </c>
      <c r="D48" s="12" t="s">
        <v>78</v>
      </c>
      <c r="E48" s="47">
        <v>0</v>
      </c>
      <c r="F48" s="48">
        <v>0</v>
      </c>
      <c r="G48" s="48">
        <v>0</v>
      </c>
      <c r="H48" s="48">
        <v>0</v>
      </c>
      <c r="I48" s="48">
        <v>0</v>
      </c>
    </row>
    <row r="49" spans="1:9" x14ac:dyDescent="0.25">
      <c r="A49" s="11"/>
      <c r="B49" s="11"/>
      <c r="C49" s="12">
        <v>48</v>
      </c>
      <c r="D49" s="12" t="s">
        <v>69</v>
      </c>
      <c r="E49" s="47">
        <v>963.26</v>
      </c>
      <c r="F49" s="48">
        <f>'POSEBNI DIO'!F11</f>
        <v>1062</v>
      </c>
      <c r="G49" s="48">
        <f>'POSEBNI DIO'!G11</f>
        <v>1128</v>
      </c>
      <c r="H49" s="48">
        <f>'POSEBNI DIO'!H11</f>
        <v>1128</v>
      </c>
      <c r="I49" s="48">
        <f>'POSEBNI DIO'!I11</f>
        <v>1128</v>
      </c>
    </row>
    <row r="50" spans="1:9" x14ac:dyDescent="0.25">
      <c r="A50" s="11"/>
      <c r="B50" s="11"/>
      <c r="C50" s="12">
        <v>51</v>
      </c>
      <c r="D50" s="12" t="s">
        <v>77</v>
      </c>
      <c r="E50" s="47">
        <v>0</v>
      </c>
      <c r="F50" s="48">
        <v>0</v>
      </c>
      <c r="G50" s="48">
        <v>0</v>
      </c>
      <c r="H50" s="48">
        <v>0</v>
      </c>
      <c r="I50" s="48">
        <v>0</v>
      </c>
    </row>
    <row r="51" spans="1:9" x14ac:dyDescent="0.25">
      <c r="A51" s="11"/>
      <c r="B51" s="11"/>
      <c r="C51" s="12">
        <v>53</v>
      </c>
      <c r="D51" s="12" t="s">
        <v>70</v>
      </c>
      <c r="E51" s="47">
        <v>5498.35</v>
      </c>
      <c r="F51" s="48">
        <f>'POSEBNI DIO'!F32</f>
        <v>2522</v>
      </c>
      <c r="G51" s="48">
        <f>'POSEBNI DIO'!G32</f>
        <v>0</v>
      </c>
      <c r="H51" s="48">
        <f>'POSEBNI DIO'!H32</f>
        <v>0</v>
      </c>
      <c r="I51" s="48">
        <f>'POSEBNI DIO'!I32</f>
        <v>0</v>
      </c>
    </row>
    <row r="52" spans="1:9" x14ac:dyDescent="0.25">
      <c r="A52" s="11"/>
      <c r="B52" s="29"/>
      <c r="C52" s="12"/>
      <c r="D52" s="12"/>
      <c r="E52" s="47"/>
      <c r="F52" s="48"/>
      <c r="G52" s="8"/>
      <c r="H52" s="8"/>
      <c r="I52" s="8"/>
    </row>
    <row r="53" spans="1:9" ht="25.5" x14ac:dyDescent="0.25">
      <c r="A53" s="13">
        <v>4</v>
      </c>
      <c r="B53" s="14"/>
      <c r="C53" s="14"/>
      <c r="D53" s="27" t="s">
        <v>43</v>
      </c>
      <c r="E53" s="47">
        <v>3320.31</v>
      </c>
      <c r="F53" s="47">
        <f>F54</f>
        <v>2256</v>
      </c>
      <c r="G53" s="47">
        <f t="shared" ref="G53:I53" si="6">G54</f>
        <v>2480</v>
      </c>
      <c r="H53" s="47">
        <f t="shared" si="6"/>
        <v>2150</v>
      </c>
      <c r="I53" s="47">
        <f t="shared" si="6"/>
        <v>2150</v>
      </c>
    </row>
    <row r="54" spans="1:9" ht="38.25" x14ac:dyDescent="0.25">
      <c r="A54" s="15"/>
      <c r="B54" s="15">
        <v>42</v>
      </c>
      <c r="C54" s="15"/>
      <c r="D54" s="28" t="s">
        <v>58</v>
      </c>
      <c r="E54" s="47">
        <f>E55+E56+E57+E58</f>
        <v>3320.3100000000004</v>
      </c>
      <c r="F54" s="47">
        <f>F55+F56+F57+F58</f>
        <v>2256</v>
      </c>
      <c r="G54" s="47">
        <f t="shared" ref="G54:I54" si="7">G55+G56+G57+G58</f>
        <v>2480</v>
      </c>
      <c r="H54" s="47">
        <f t="shared" si="7"/>
        <v>2150</v>
      </c>
      <c r="I54" s="47">
        <f t="shared" si="7"/>
        <v>2150</v>
      </c>
    </row>
    <row r="55" spans="1:9" x14ac:dyDescent="0.25">
      <c r="A55" s="118"/>
      <c r="B55" s="118"/>
      <c r="C55" s="118">
        <v>11</v>
      </c>
      <c r="D55" s="119" t="s">
        <v>37</v>
      </c>
      <c r="E55" s="117">
        <v>530.89</v>
      </c>
      <c r="F55" s="116">
        <f>'POSEBNI DIO'!F63</f>
        <v>398</v>
      </c>
      <c r="G55" s="116">
        <v>489</v>
      </c>
      <c r="H55" s="116">
        <f>'POSEBNI DIO'!H63</f>
        <v>159</v>
      </c>
      <c r="I55" s="116">
        <f>'POSEBNI DIO'!I63</f>
        <v>159</v>
      </c>
    </row>
    <row r="56" spans="1:9" x14ac:dyDescent="0.25">
      <c r="A56" s="15"/>
      <c r="B56" s="15"/>
      <c r="C56" s="15">
        <v>32</v>
      </c>
      <c r="D56" s="28" t="s">
        <v>54</v>
      </c>
      <c r="E56" s="47">
        <v>1320.03</v>
      </c>
      <c r="F56" s="48">
        <f>'POSEBNI DIO'!F21</f>
        <v>398</v>
      </c>
      <c r="G56" s="48">
        <f>'POSEBNI DIO'!G21</f>
        <v>398</v>
      </c>
      <c r="H56" s="48">
        <f>'POSEBNI DIO'!H21</f>
        <v>398</v>
      </c>
      <c r="I56" s="48">
        <f>'POSEBNI DIO'!I21</f>
        <v>398</v>
      </c>
    </row>
    <row r="57" spans="1:9" x14ac:dyDescent="0.25">
      <c r="A57" s="15"/>
      <c r="B57" s="15"/>
      <c r="C57" s="15">
        <v>47</v>
      </c>
      <c r="D57" s="28" t="s">
        <v>78</v>
      </c>
      <c r="E57" s="47">
        <v>718.84</v>
      </c>
      <c r="F57" s="48">
        <f>'POSEBNI DIO'!F26</f>
        <v>1460</v>
      </c>
      <c r="G57" s="48">
        <f>'POSEBNI DIO'!G26</f>
        <v>1593</v>
      </c>
      <c r="H57" s="48">
        <f>'POSEBNI DIO'!H26</f>
        <v>1593</v>
      </c>
      <c r="I57" s="48">
        <f>'POSEBNI DIO'!I26</f>
        <v>1593</v>
      </c>
    </row>
    <row r="58" spans="1:9" x14ac:dyDescent="0.25">
      <c r="A58" s="15"/>
      <c r="B58" s="15"/>
      <c r="C58" s="15">
        <v>53</v>
      </c>
      <c r="D58" s="28" t="s">
        <v>70</v>
      </c>
      <c r="E58" s="47">
        <v>750.55</v>
      </c>
      <c r="F58" s="48">
        <v>0</v>
      </c>
      <c r="G58" s="48">
        <v>0</v>
      </c>
      <c r="H58" s="48">
        <v>0</v>
      </c>
      <c r="I58" s="48">
        <v>0</v>
      </c>
    </row>
    <row r="59" spans="1:9" s="63" customFormat="1" x14ac:dyDescent="0.25">
      <c r="A59" s="10">
        <v>9</v>
      </c>
      <c r="B59" s="10"/>
      <c r="C59" s="10"/>
      <c r="D59" s="27" t="s">
        <v>66</v>
      </c>
      <c r="E59" s="61">
        <f>E60</f>
        <v>6051.57</v>
      </c>
      <c r="F59" s="61">
        <f t="shared" ref="F59:I59" si="8">F60</f>
        <v>6052</v>
      </c>
      <c r="G59" s="61">
        <f t="shared" si="8"/>
        <v>0</v>
      </c>
      <c r="H59" s="61">
        <f t="shared" si="8"/>
        <v>0</v>
      </c>
      <c r="I59" s="61">
        <f t="shared" si="8"/>
        <v>0</v>
      </c>
    </row>
    <row r="60" spans="1:9" x14ac:dyDescent="0.25">
      <c r="A60" s="15"/>
      <c r="B60" s="15">
        <v>92</v>
      </c>
      <c r="C60" s="15"/>
      <c r="D60" s="28" t="s">
        <v>67</v>
      </c>
      <c r="E60" s="47">
        <f>E61+E62</f>
        <v>6051.57</v>
      </c>
      <c r="F60" s="48">
        <f>F61+F62</f>
        <v>6052</v>
      </c>
      <c r="G60" s="8"/>
      <c r="H60" s="8"/>
      <c r="I60" s="9"/>
    </row>
    <row r="61" spans="1:9" x14ac:dyDescent="0.25">
      <c r="A61" s="15"/>
      <c r="B61" s="15"/>
      <c r="C61" s="15">
        <v>32</v>
      </c>
      <c r="D61" s="28" t="s">
        <v>66</v>
      </c>
      <c r="E61" s="47">
        <v>3752.75</v>
      </c>
      <c r="F61" s="48">
        <v>3753</v>
      </c>
      <c r="G61" s="8"/>
      <c r="H61" s="8"/>
      <c r="I61" s="9"/>
    </row>
    <row r="62" spans="1:9" x14ac:dyDescent="0.25">
      <c r="A62" s="15"/>
      <c r="B62" s="15"/>
      <c r="C62" s="15">
        <v>47</v>
      </c>
      <c r="D62" s="28" t="s">
        <v>78</v>
      </c>
      <c r="E62" s="47">
        <v>2298.8200000000002</v>
      </c>
      <c r="F62" s="48">
        <v>2299</v>
      </c>
      <c r="G62" s="8"/>
      <c r="H62" s="8"/>
      <c r="I62" s="9"/>
    </row>
    <row r="63" spans="1:9" x14ac:dyDescent="0.25">
      <c r="A63" s="15"/>
      <c r="B63" s="15"/>
      <c r="C63" s="12"/>
      <c r="D63" s="12"/>
      <c r="E63" s="47"/>
      <c r="F63" s="48"/>
      <c r="G63" s="8"/>
      <c r="H63" s="8"/>
      <c r="I63" s="9"/>
    </row>
    <row r="65" spans="1:7" x14ac:dyDescent="0.25">
      <c r="A65" t="s">
        <v>144</v>
      </c>
      <c r="G65" t="s">
        <v>147</v>
      </c>
    </row>
    <row r="66" spans="1:7" x14ac:dyDescent="0.25">
      <c r="A66" t="s">
        <v>145</v>
      </c>
      <c r="G66" t="s">
        <v>148</v>
      </c>
    </row>
    <row r="67" spans="1:7" x14ac:dyDescent="0.25">
      <c r="A67" t="s">
        <v>146</v>
      </c>
    </row>
  </sheetData>
  <mergeCells count="5">
    <mergeCell ref="A7:I7"/>
    <mergeCell ref="A29:I29"/>
    <mergeCell ref="A1:I1"/>
    <mergeCell ref="A3:I3"/>
    <mergeCell ref="A5:I5"/>
  </mergeCells>
  <pageMargins left="0.7" right="0.7" top="0.75" bottom="0.75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A2" sqref="A2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79" t="s">
        <v>152</v>
      </c>
      <c r="B1" s="79"/>
      <c r="C1" s="79"/>
      <c r="D1" s="79"/>
      <c r="E1" s="79"/>
      <c r="F1" s="79"/>
    </row>
    <row r="2" spans="1:6" ht="18" customHeight="1" x14ac:dyDescent="0.25">
      <c r="A2" s="26"/>
      <c r="B2" s="26"/>
      <c r="C2" s="26"/>
      <c r="D2" s="26"/>
      <c r="E2" s="26"/>
      <c r="F2" s="26"/>
    </row>
    <row r="3" spans="1:6" ht="15.75" x14ac:dyDescent="0.25">
      <c r="A3" s="79" t="s">
        <v>0</v>
      </c>
      <c r="B3" s="79"/>
      <c r="C3" s="79"/>
      <c r="D3" s="79"/>
      <c r="E3" s="81"/>
      <c r="F3" s="81"/>
    </row>
    <row r="4" spans="1:6" ht="18" x14ac:dyDescent="0.25">
      <c r="A4" s="26"/>
      <c r="B4" s="26"/>
      <c r="C4" s="26"/>
      <c r="D4" s="26"/>
      <c r="E4" s="4"/>
      <c r="F4" s="4"/>
    </row>
    <row r="5" spans="1:6" ht="18" customHeight="1" x14ac:dyDescent="0.25">
      <c r="A5" s="79" t="s">
        <v>27</v>
      </c>
      <c r="B5" s="80"/>
      <c r="C5" s="80"/>
      <c r="D5" s="80"/>
      <c r="E5" s="80"/>
      <c r="F5" s="80"/>
    </row>
    <row r="6" spans="1:6" ht="18" x14ac:dyDescent="0.25">
      <c r="A6" s="26"/>
      <c r="B6" s="26"/>
      <c r="C6" s="26"/>
      <c r="D6" s="26"/>
      <c r="E6" s="4"/>
      <c r="F6" s="4"/>
    </row>
    <row r="7" spans="1:6" ht="15.75" x14ac:dyDescent="0.25">
      <c r="A7" s="79" t="s">
        <v>44</v>
      </c>
      <c r="B7" s="100"/>
      <c r="C7" s="100"/>
      <c r="D7" s="100"/>
      <c r="E7" s="100"/>
      <c r="F7" s="100"/>
    </row>
    <row r="8" spans="1:6" ht="18" x14ac:dyDescent="0.25">
      <c r="A8" s="26"/>
      <c r="B8" s="26"/>
      <c r="C8" s="26"/>
      <c r="D8" s="26"/>
      <c r="E8" s="4"/>
      <c r="F8" s="4"/>
    </row>
    <row r="9" spans="1:6" ht="25.5" x14ac:dyDescent="0.25">
      <c r="A9" s="22" t="s">
        <v>45</v>
      </c>
      <c r="B9" s="21" t="s">
        <v>15</v>
      </c>
      <c r="C9" s="22" t="s">
        <v>16</v>
      </c>
      <c r="D9" s="22" t="s">
        <v>4</v>
      </c>
      <c r="E9" s="22" t="s">
        <v>5</v>
      </c>
      <c r="F9" s="22" t="s">
        <v>6</v>
      </c>
    </row>
    <row r="10" spans="1:6" ht="15.75" customHeight="1" x14ac:dyDescent="0.25">
      <c r="A10" s="10" t="s">
        <v>46</v>
      </c>
      <c r="B10" s="7">
        <v>828402</v>
      </c>
      <c r="C10" s="8">
        <f>SAŽETAK!G11</f>
        <v>900777</v>
      </c>
      <c r="D10" s="8">
        <f>SAŽETAK!H11</f>
        <v>951464</v>
      </c>
      <c r="E10" s="8">
        <f>SAŽETAK!I11</f>
        <v>909390</v>
      </c>
      <c r="F10" s="8">
        <f>SAŽETAK!J11</f>
        <v>909390</v>
      </c>
    </row>
    <row r="11" spans="1:6" x14ac:dyDescent="0.25">
      <c r="A11" s="10" t="s">
        <v>123</v>
      </c>
      <c r="B11" s="7">
        <v>828402</v>
      </c>
      <c r="C11" s="8">
        <f>C10</f>
        <v>900777</v>
      </c>
      <c r="D11" s="8">
        <f t="shared" ref="D11:F12" si="0">D10</f>
        <v>951464</v>
      </c>
      <c r="E11" s="8">
        <f t="shared" si="0"/>
        <v>909390</v>
      </c>
      <c r="F11" s="8">
        <f t="shared" si="0"/>
        <v>909390</v>
      </c>
    </row>
    <row r="12" spans="1:6" x14ac:dyDescent="0.25">
      <c r="A12" s="17" t="s">
        <v>124</v>
      </c>
      <c r="B12" s="7">
        <v>828402</v>
      </c>
      <c r="C12" s="8">
        <f>C11</f>
        <v>900777</v>
      </c>
      <c r="D12" s="8">
        <f t="shared" si="0"/>
        <v>951464</v>
      </c>
      <c r="E12" s="8">
        <f t="shared" si="0"/>
        <v>909390</v>
      </c>
      <c r="F12" s="8">
        <f t="shared" si="0"/>
        <v>909390</v>
      </c>
    </row>
    <row r="14" spans="1:6" x14ac:dyDescent="0.25">
      <c r="A14" t="s">
        <v>144</v>
      </c>
      <c r="E14" t="s">
        <v>147</v>
      </c>
    </row>
    <row r="15" spans="1:6" x14ac:dyDescent="0.25">
      <c r="A15" t="s">
        <v>145</v>
      </c>
      <c r="E15" t="s">
        <v>148</v>
      </c>
    </row>
    <row r="16" spans="1:6" x14ac:dyDescent="0.25">
      <c r="A16" t="s">
        <v>146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79" t="s">
        <v>152</v>
      </c>
      <c r="B1" s="79"/>
      <c r="C1" s="79"/>
      <c r="D1" s="79"/>
      <c r="E1" s="79"/>
      <c r="F1" s="79"/>
      <c r="G1" s="79"/>
      <c r="H1" s="79"/>
      <c r="I1" s="79"/>
    </row>
    <row r="2" spans="1:9" ht="18" customHeight="1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ht="15.75" x14ac:dyDescent="0.25">
      <c r="A3" s="79" t="s">
        <v>0</v>
      </c>
      <c r="B3" s="79"/>
      <c r="C3" s="79"/>
      <c r="D3" s="79"/>
      <c r="E3" s="79"/>
      <c r="F3" s="79"/>
      <c r="G3" s="79"/>
      <c r="H3" s="81"/>
      <c r="I3" s="81"/>
    </row>
    <row r="4" spans="1:9" ht="18" x14ac:dyDescent="0.25">
      <c r="A4" s="26"/>
      <c r="B4" s="26"/>
      <c r="C4" s="26"/>
      <c r="D4" s="26"/>
      <c r="E4" s="26"/>
      <c r="F4" s="26"/>
      <c r="G4" s="26"/>
      <c r="H4" s="4"/>
      <c r="I4" s="4"/>
    </row>
    <row r="5" spans="1:9" ht="18" customHeight="1" x14ac:dyDescent="0.25">
      <c r="A5" s="79" t="s">
        <v>47</v>
      </c>
      <c r="B5" s="80"/>
      <c r="C5" s="80"/>
      <c r="D5" s="80"/>
      <c r="E5" s="80"/>
      <c r="F5" s="80"/>
      <c r="G5" s="80"/>
      <c r="H5" s="80"/>
      <c r="I5" s="80"/>
    </row>
    <row r="6" spans="1:9" ht="18" x14ac:dyDescent="0.25">
      <c r="A6" s="26"/>
      <c r="B6" s="26"/>
      <c r="C6" s="26"/>
      <c r="D6" s="26"/>
      <c r="E6" s="26"/>
      <c r="F6" s="26"/>
      <c r="G6" s="26"/>
      <c r="H6" s="4"/>
      <c r="I6" s="4"/>
    </row>
    <row r="7" spans="1:9" ht="25.5" x14ac:dyDescent="0.25">
      <c r="A7" s="22" t="s">
        <v>28</v>
      </c>
      <c r="B7" s="21" t="s">
        <v>29</v>
      </c>
      <c r="C7" s="21" t="s">
        <v>30</v>
      </c>
      <c r="D7" s="21" t="s">
        <v>48</v>
      </c>
      <c r="E7" s="21" t="s">
        <v>15</v>
      </c>
      <c r="F7" s="22" t="s">
        <v>16</v>
      </c>
      <c r="G7" s="22" t="s">
        <v>4</v>
      </c>
      <c r="H7" s="22" t="s">
        <v>5</v>
      </c>
      <c r="I7" s="22" t="s">
        <v>6</v>
      </c>
    </row>
    <row r="8" spans="1:9" ht="25.5" x14ac:dyDescent="0.25">
      <c r="A8" s="10">
        <v>8</v>
      </c>
      <c r="B8" s="10"/>
      <c r="C8" s="10"/>
      <c r="D8" s="10" t="s">
        <v>49</v>
      </c>
      <c r="E8" s="47">
        <v>0</v>
      </c>
      <c r="F8" s="48">
        <v>0</v>
      </c>
      <c r="G8" s="48">
        <v>0</v>
      </c>
      <c r="H8" s="48">
        <v>0</v>
      </c>
      <c r="I8" s="48">
        <v>0</v>
      </c>
    </row>
    <row r="9" spans="1:9" x14ac:dyDescent="0.25">
      <c r="A9" s="10"/>
      <c r="B9" s="15">
        <v>84</v>
      </c>
      <c r="C9" s="15"/>
      <c r="D9" s="15" t="s">
        <v>50</v>
      </c>
      <c r="E9" s="47">
        <v>0</v>
      </c>
      <c r="F9" s="48">
        <v>0</v>
      </c>
      <c r="G9" s="48">
        <v>0</v>
      </c>
      <c r="H9" s="48">
        <v>0</v>
      </c>
      <c r="I9" s="48">
        <v>0</v>
      </c>
    </row>
    <row r="10" spans="1:9" ht="25.5" x14ac:dyDescent="0.25">
      <c r="A10" s="11"/>
      <c r="B10" s="11"/>
      <c r="C10" s="12">
        <v>81</v>
      </c>
      <c r="D10" s="16" t="s">
        <v>51</v>
      </c>
      <c r="E10" s="47">
        <v>0</v>
      </c>
      <c r="F10" s="48">
        <v>0</v>
      </c>
      <c r="G10" s="48">
        <v>0</v>
      </c>
      <c r="H10" s="48">
        <v>0</v>
      </c>
      <c r="I10" s="48">
        <v>0</v>
      </c>
    </row>
    <row r="11" spans="1:9" ht="25.5" x14ac:dyDescent="0.25">
      <c r="A11" s="13">
        <v>5</v>
      </c>
      <c r="B11" s="14"/>
      <c r="C11" s="14"/>
      <c r="D11" s="27" t="s">
        <v>52</v>
      </c>
      <c r="E11" s="47">
        <v>0</v>
      </c>
      <c r="F11" s="48">
        <v>0</v>
      </c>
      <c r="G11" s="48">
        <v>0</v>
      </c>
      <c r="H11" s="48">
        <v>0</v>
      </c>
      <c r="I11" s="48">
        <v>0</v>
      </c>
    </row>
    <row r="12" spans="1:9" ht="25.5" x14ac:dyDescent="0.25">
      <c r="A12" s="15"/>
      <c r="B12" s="15">
        <v>54</v>
      </c>
      <c r="C12" s="15"/>
      <c r="D12" s="28" t="s">
        <v>53</v>
      </c>
      <c r="E12" s="47">
        <v>0</v>
      </c>
      <c r="F12" s="48">
        <v>0</v>
      </c>
      <c r="G12" s="48">
        <v>0</v>
      </c>
      <c r="H12" s="48">
        <v>0</v>
      </c>
      <c r="I12" s="48">
        <v>0</v>
      </c>
    </row>
    <row r="13" spans="1:9" x14ac:dyDescent="0.25">
      <c r="A13" s="15"/>
      <c r="B13" s="15"/>
      <c r="C13" s="12">
        <v>11</v>
      </c>
      <c r="D13" s="12" t="s">
        <v>37</v>
      </c>
      <c r="E13" s="47">
        <v>0</v>
      </c>
      <c r="F13" s="48">
        <v>0</v>
      </c>
      <c r="G13" s="48">
        <v>0</v>
      </c>
      <c r="H13" s="48">
        <v>0</v>
      </c>
      <c r="I13" s="48">
        <v>0</v>
      </c>
    </row>
    <row r="14" spans="1:9" x14ac:dyDescent="0.25">
      <c r="A14" s="15"/>
      <c r="B14" s="15"/>
      <c r="C14" s="12">
        <v>31</v>
      </c>
      <c r="D14" s="12" t="s">
        <v>54</v>
      </c>
      <c r="E14" s="47">
        <v>0</v>
      </c>
      <c r="F14" s="48">
        <v>0</v>
      </c>
      <c r="G14" s="48">
        <v>0</v>
      </c>
      <c r="H14" s="48">
        <v>0</v>
      </c>
      <c r="I14" s="48">
        <v>0</v>
      </c>
    </row>
    <row r="16" spans="1:9" x14ac:dyDescent="0.25">
      <c r="A16" t="s">
        <v>144</v>
      </c>
      <c r="G16" t="s">
        <v>147</v>
      </c>
    </row>
    <row r="17" spans="1:7" x14ac:dyDescent="0.25">
      <c r="A17" t="s">
        <v>145</v>
      </c>
      <c r="G17" t="s">
        <v>148</v>
      </c>
    </row>
    <row r="18" spans="1:7" x14ac:dyDescent="0.25">
      <c r="A18" t="s">
        <v>146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zoomScale="98" zoomScaleNormal="98"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79" t="s">
        <v>152</v>
      </c>
      <c r="B1" s="79"/>
      <c r="C1" s="79"/>
      <c r="D1" s="79"/>
      <c r="E1" s="79"/>
      <c r="F1" s="79"/>
      <c r="G1" s="79"/>
      <c r="H1" s="79"/>
      <c r="I1" s="79"/>
    </row>
    <row r="2" spans="1:9" ht="18" x14ac:dyDescent="0.25">
      <c r="A2" s="26"/>
      <c r="B2" s="26"/>
      <c r="C2" s="26"/>
      <c r="D2" s="26"/>
      <c r="E2" s="26"/>
      <c r="F2" s="26"/>
      <c r="G2" s="26"/>
      <c r="H2" s="4"/>
      <c r="I2" s="4"/>
    </row>
    <row r="3" spans="1:9" ht="18" customHeight="1" x14ac:dyDescent="0.25">
      <c r="A3" s="79" t="s">
        <v>55</v>
      </c>
      <c r="B3" s="80"/>
      <c r="C3" s="80"/>
      <c r="D3" s="80"/>
      <c r="E3" s="80"/>
      <c r="F3" s="80"/>
      <c r="G3" s="80"/>
      <c r="H3" s="80"/>
      <c r="I3" s="80"/>
    </row>
    <row r="4" spans="1:9" ht="18" x14ac:dyDescent="0.25">
      <c r="A4" s="26"/>
      <c r="B4" s="26"/>
      <c r="C4" s="26"/>
      <c r="D4" s="26"/>
      <c r="E4" s="26"/>
      <c r="F4" s="26"/>
      <c r="G4" s="26"/>
      <c r="H4" s="4"/>
      <c r="I4" s="4"/>
    </row>
    <row r="5" spans="1:9" ht="25.5" x14ac:dyDescent="0.25">
      <c r="A5" s="107" t="s">
        <v>56</v>
      </c>
      <c r="B5" s="108"/>
      <c r="C5" s="109"/>
      <c r="D5" s="21" t="s">
        <v>57</v>
      </c>
      <c r="E5" s="21" t="s">
        <v>15</v>
      </c>
      <c r="F5" s="22" t="s">
        <v>16</v>
      </c>
      <c r="G5" s="22" t="s">
        <v>4</v>
      </c>
      <c r="H5" s="22" t="s">
        <v>5</v>
      </c>
      <c r="I5" s="22" t="s">
        <v>6</v>
      </c>
    </row>
    <row r="6" spans="1:9" ht="25.5" x14ac:dyDescent="0.25">
      <c r="A6" s="104" t="s">
        <v>71</v>
      </c>
      <c r="B6" s="105"/>
      <c r="C6" s="106"/>
      <c r="D6" s="43" t="s">
        <v>72</v>
      </c>
      <c r="E6" s="61">
        <f>E7+E12+E16+E27</f>
        <v>797161</v>
      </c>
      <c r="F6" s="61">
        <f t="shared" ref="F6:I6" si="0">F7+F12+F16+F27</f>
        <v>860919</v>
      </c>
      <c r="G6" s="61">
        <f t="shared" si="0"/>
        <v>897656</v>
      </c>
      <c r="H6" s="61">
        <f t="shared" si="0"/>
        <v>897656</v>
      </c>
      <c r="I6" s="61">
        <f t="shared" si="0"/>
        <v>897656</v>
      </c>
    </row>
    <row r="7" spans="1:9" ht="25.5" x14ac:dyDescent="0.25">
      <c r="A7" s="104" t="s">
        <v>73</v>
      </c>
      <c r="B7" s="105"/>
      <c r="C7" s="106"/>
      <c r="D7" s="43" t="s">
        <v>74</v>
      </c>
      <c r="E7" s="61">
        <f>E8</f>
        <v>27054</v>
      </c>
      <c r="F7" s="61">
        <f t="shared" ref="F7:I8" si="1">F8</f>
        <v>26975</v>
      </c>
      <c r="G7" s="61">
        <f t="shared" si="1"/>
        <v>26974</v>
      </c>
      <c r="H7" s="61">
        <f t="shared" si="1"/>
        <v>26974</v>
      </c>
      <c r="I7" s="61">
        <f t="shared" si="1"/>
        <v>26974</v>
      </c>
    </row>
    <row r="8" spans="1:9" x14ac:dyDescent="0.25">
      <c r="A8" s="110" t="s">
        <v>75</v>
      </c>
      <c r="B8" s="111"/>
      <c r="C8" s="112"/>
      <c r="D8" s="44" t="s">
        <v>80</v>
      </c>
      <c r="E8" s="47">
        <f>E9</f>
        <v>27054</v>
      </c>
      <c r="F8" s="47">
        <f t="shared" si="1"/>
        <v>26975</v>
      </c>
      <c r="G8" s="47">
        <f t="shared" si="1"/>
        <v>26974</v>
      </c>
      <c r="H8" s="47">
        <f t="shared" si="1"/>
        <v>26974</v>
      </c>
      <c r="I8" s="47">
        <f t="shared" si="1"/>
        <v>26974</v>
      </c>
    </row>
    <row r="9" spans="1:9" x14ac:dyDescent="0.25">
      <c r="A9" s="101">
        <v>3</v>
      </c>
      <c r="B9" s="102"/>
      <c r="C9" s="103"/>
      <c r="D9" s="45" t="s">
        <v>40</v>
      </c>
      <c r="E9" s="47">
        <f>E10+E11</f>
        <v>27054</v>
      </c>
      <c r="F9" s="47">
        <f t="shared" ref="F9:I9" si="2">F10+F11</f>
        <v>26975</v>
      </c>
      <c r="G9" s="47">
        <f t="shared" si="2"/>
        <v>26974</v>
      </c>
      <c r="H9" s="47">
        <f t="shared" si="2"/>
        <v>26974</v>
      </c>
      <c r="I9" s="47">
        <f t="shared" si="2"/>
        <v>26974</v>
      </c>
    </row>
    <row r="10" spans="1:9" x14ac:dyDescent="0.25">
      <c r="A10" s="113">
        <v>32</v>
      </c>
      <c r="B10" s="114"/>
      <c r="C10" s="115"/>
      <c r="D10" s="45" t="s">
        <v>42</v>
      </c>
      <c r="E10" s="47">
        <v>26091</v>
      </c>
      <c r="F10" s="48">
        <v>25913</v>
      </c>
      <c r="G10" s="48">
        <v>25846</v>
      </c>
      <c r="H10" s="48">
        <v>25846</v>
      </c>
      <c r="I10" s="48">
        <v>25846</v>
      </c>
    </row>
    <row r="11" spans="1:9" x14ac:dyDescent="0.25">
      <c r="A11" s="113">
        <v>34</v>
      </c>
      <c r="B11" s="114"/>
      <c r="C11" s="115"/>
      <c r="D11" s="46" t="s">
        <v>68</v>
      </c>
      <c r="E11" s="47">
        <v>963</v>
      </c>
      <c r="F11" s="48">
        <v>1062</v>
      </c>
      <c r="G11" s="48">
        <v>1128</v>
      </c>
      <c r="H11" s="48">
        <v>1128</v>
      </c>
      <c r="I11" s="48">
        <v>1128</v>
      </c>
    </row>
    <row r="12" spans="1:9" s="63" customFormat="1" ht="25.5" x14ac:dyDescent="0.25">
      <c r="A12" s="104" t="s">
        <v>79</v>
      </c>
      <c r="B12" s="105"/>
      <c r="C12" s="106"/>
      <c r="D12" s="51" t="s">
        <v>82</v>
      </c>
      <c r="E12" s="61">
        <f>E13</f>
        <v>28105</v>
      </c>
      <c r="F12" s="61">
        <f t="shared" ref="F12:I14" si="3">F13</f>
        <v>38245</v>
      </c>
      <c r="G12" s="61">
        <f t="shared" si="3"/>
        <v>38245</v>
      </c>
      <c r="H12" s="61">
        <f t="shared" si="3"/>
        <v>38245</v>
      </c>
      <c r="I12" s="61">
        <f t="shared" si="3"/>
        <v>38245</v>
      </c>
    </row>
    <row r="13" spans="1:9" x14ac:dyDescent="0.25">
      <c r="A13" s="101" t="s">
        <v>75</v>
      </c>
      <c r="B13" s="102"/>
      <c r="C13" s="103"/>
      <c r="D13" s="46" t="s">
        <v>80</v>
      </c>
      <c r="E13" s="47">
        <f>E14</f>
        <v>28105</v>
      </c>
      <c r="F13" s="47">
        <f t="shared" si="3"/>
        <v>38245</v>
      </c>
      <c r="G13" s="47">
        <f t="shared" si="3"/>
        <v>38245</v>
      </c>
      <c r="H13" s="47">
        <f t="shared" si="3"/>
        <v>38245</v>
      </c>
      <c r="I13" s="47">
        <f t="shared" si="3"/>
        <v>38245</v>
      </c>
    </row>
    <row r="14" spans="1:9" x14ac:dyDescent="0.25">
      <c r="A14" s="101">
        <v>3</v>
      </c>
      <c r="B14" s="102"/>
      <c r="C14" s="103"/>
      <c r="D14" s="46" t="s">
        <v>40</v>
      </c>
      <c r="E14" s="47">
        <f>E15</f>
        <v>28105</v>
      </c>
      <c r="F14" s="47">
        <f t="shared" si="3"/>
        <v>38245</v>
      </c>
      <c r="G14" s="47">
        <f t="shared" si="3"/>
        <v>38245</v>
      </c>
      <c r="H14" s="47">
        <f t="shared" si="3"/>
        <v>38245</v>
      </c>
      <c r="I14" s="47">
        <f t="shared" si="3"/>
        <v>38245</v>
      </c>
    </row>
    <row r="15" spans="1:9" x14ac:dyDescent="0.25">
      <c r="A15" s="113">
        <v>32</v>
      </c>
      <c r="B15" s="114"/>
      <c r="C15" s="115"/>
      <c r="D15" s="50" t="s">
        <v>42</v>
      </c>
      <c r="E15" s="47">
        <v>28105</v>
      </c>
      <c r="F15" s="48">
        <v>38245</v>
      </c>
      <c r="G15" s="48">
        <v>38245</v>
      </c>
      <c r="H15" s="48">
        <v>38245</v>
      </c>
      <c r="I15" s="48">
        <v>38245</v>
      </c>
    </row>
    <row r="16" spans="1:9" s="63" customFormat="1" ht="25.5" customHeight="1" x14ac:dyDescent="0.25">
      <c r="A16" s="104" t="s">
        <v>81</v>
      </c>
      <c r="B16" s="105"/>
      <c r="C16" s="106"/>
      <c r="D16" s="51" t="s">
        <v>83</v>
      </c>
      <c r="E16" s="61">
        <f>E17+E22</f>
        <v>7302</v>
      </c>
      <c r="F16" s="61">
        <f t="shared" ref="F16:I16" si="4">F17+F22</f>
        <v>7300</v>
      </c>
      <c r="G16" s="61">
        <f t="shared" si="4"/>
        <v>9556</v>
      </c>
      <c r="H16" s="61">
        <f t="shared" si="4"/>
        <v>9556</v>
      </c>
      <c r="I16" s="61">
        <f t="shared" si="4"/>
        <v>9556</v>
      </c>
    </row>
    <row r="17" spans="1:9" x14ac:dyDescent="0.25">
      <c r="A17" s="101" t="s">
        <v>84</v>
      </c>
      <c r="B17" s="102"/>
      <c r="C17" s="103"/>
      <c r="D17" s="50" t="s">
        <v>54</v>
      </c>
      <c r="E17" s="47">
        <f>E18+E20</f>
        <v>2260</v>
      </c>
      <c r="F17" s="47">
        <f t="shared" ref="F17:I17" si="5">F18+F20</f>
        <v>4302</v>
      </c>
      <c r="G17" s="47">
        <f t="shared" si="5"/>
        <v>4380</v>
      </c>
      <c r="H17" s="47">
        <f t="shared" si="5"/>
        <v>4380</v>
      </c>
      <c r="I17" s="47">
        <f t="shared" si="5"/>
        <v>4380</v>
      </c>
    </row>
    <row r="18" spans="1:9" x14ac:dyDescent="0.25">
      <c r="A18" s="101">
        <v>3</v>
      </c>
      <c r="B18" s="102"/>
      <c r="C18" s="103"/>
      <c r="D18" s="50" t="s">
        <v>40</v>
      </c>
      <c r="E18" s="47">
        <f>E19</f>
        <v>940</v>
      </c>
      <c r="F18" s="47">
        <f t="shared" ref="F18:I18" si="6">F19</f>
        <v>3904</v>
      </c>
      <c r="G18" s="47">
        <f t="shared" si="6"/>
        <v>3982</v>
      </c>
      <c r="H18" s="47">
        <f t="shared" si="6"/>
        <v>3982</v>
      </c>
      <c r="I18" s="47">
        <f t="shared" si="6"/>
        <v>3982</v>
      </c>
    </row>
    <row r="19" spans="1:9" x14ac:dyDescent="0.25">
      <c r="A19" s="113">
        <v>32</v>
      </c>
      <c r="B19" s="114"/>
      <c r="C19" s="115"/>
      <c r="D19" s="50" t="s">
        <v>42</v>
      </c>
      <c r="E19" s="47">
        <v>940</v>
      </c>
      <c r="F19" s="48">
        <v>3904</v>
      </c>
      <c r="G19" s="48">
        <v>3982</v>
      </c>
      <c r="H19" s="48">
        <v>3982</v>
      </c>
      <c r="I19" s="48">
        <v>3982</v>
      </c>
    </row>
    <row r="20" spans="1:9" x14ac:dyDescent="0.25">
      <c r="A20" s="101">
        <v>4</v>
      </c>
      <c r="B20" s="102"/>
      <c r="C20" s="103"/>
      <c r="D20" s="50" t="s">
        <v>85</v>
      </c>
      <c r="E20" s="47">
        <f>E21</f>
        <v>1320</v>
      </c>
      <c r="F20" s="47">
        <f t="shared" ref="F20:I20" si="7">F21</f>
        <v>398</v>
      </c>
      <c r="G20" s="47">
        <f t="shared" si="7"/>
        <v>398</v>
      </c>
      <c r="H20" s="47">
        <f t="shared" si="7"/>
        <v>398</v>
      </c>
      <c r="I20" s="47">
        <f t="shared" si="7"/>
        <v>398</v>
      </c>
    </row>
    <row r="21" spans="1:9" x14ac:dyDescent="0.25">
      <c r="A21" s="52"/>
      <c r="B21" s="53">
        <v>42</v>
      </c>
      <c r="C21" s="54"/>
      <c r="D21" s="50" t="s">
        <v>85</v>
      </c>
      <c r="E21" s="47">
        <v>1320</v>
      </c>
      <c r="F21" s="48">
        <v>398</v>
      </c>
      <c r="G21" s="48">
        <v>398</v>
      </c>
      <c r="H21" s="48">
        <v>398</v>
      </c>
      <c r="I21" s="48">
        <v>398</v>
      </c>
    </row>
    <row r="22" spans="1:9" x14ac:dyDescent="0.25">
      <c r="A22" s="101" t="s">
        <v>86</v>
      </c>
      <c r="B22" s="102"/>
      <c r="C22" s="103"/>
      <c r="D22" s="50" t="s">
        <v>87</v>
      </c>
      <c r="E22" s="47">
        <f>E23+E25</f>
        <v>5042</v>
      </c>
      <c r="F22" s="47">
        <f t="shared" ref="F22:I22" si="8">F23+F25</f>
        <v>2998</v>
      </c>
      <c r="G22" s="47">
        <f t="shared" si="8"/>
        <v>5176</v>
      </c>
      <c r="H22" s="47">
        <f t="shared" si="8"/>
        <v>5176</v>
      </c>
      <c r="I22" s="47">
        <f t="shared" si="8"/>
        <v>5176</v>
      </c>
    </row>
    <row r="23" spans="1:9" x14ac:dyDescent="0.25">
      <c r="A23" s="101">
        <v>3</v>
      </c>
      <c r="B23" s="102"/>
      <c r="C23" s="103"/>
      <c r="D23" s="50" t="s">
        <v>40</v>
      </c>
      <c r="E23" s="47">
        <f>E24</f>
        <v>4103</v>
      </c>
      <c r="F23" s="47">
        <f t="shared" ref="F23:I23" si="9">F24</f>
        <v>1538</v>
      </c>
      <c r="G23" s="47">
        <f t="shared" si="9"/>
        <v>3583</v>
      </c>
      <c r="H23" s="47">
        <f t="shared" si="9"/>
        <v>3583</v>
      </c>
      <c r="I23" s="47">
        <f t="shared" si="9"/>
        <v>3583</v>
      </c>
    </row>
    <row r="24" spans="1:9" x14ac:dyDescent="0.25">
      <c r="A24" s="113">
        <v>32</v>
      </c>
      <c r="B24" s="114"/>
      <c r="C24" s="115"/>
      <c r="D24" s="50" t="s">
        <v>42</v>
      </c>
      <c r="E24" s="47">
        <v>4103</v>
      </c>
      <c r="F24" s="48">
        <v>1538</v>
      </c>
      <c r="G24" s="48">
        <v>3583</v>
      </c>
      <c r="H24" s="48">
        <v>3583</v>
      </c>
      <c r="I24" s="48">
        <v>3583</v>
      </c>
    </row>
    <row r="25" spans="1:9" x14ac:dyDescent="0.25">
      <c r="A25" s="101">
        <v>4</v>
      </c>
      <c r="B25" s="102"/>
      <c r="C25" s="103"/>
      <c r="D25" s="50" t="s">
        <v>68</v>
      </c>
      <c r="E25" s="47">
        <f>E26</f>
        <v>939</v>
      </c>
      <c r="F25" s="47">
        <f t="shared" ref="F25:I25" si="10">F26</f>
        <v>1460</v>
      </c>
      <c r="G25" s="47">
        <f t="shared" si="10"/>
        <v>1593</v>
      </c>
      <c r="H25" s="47">
        <f t="shared" si="10"/>
        <v>1593</v>
      </c>
      <c r="I25" s="47">
        <f t="shared" si="10"/>
        <v>1593</v>
      </c>
    </row>
    <row r="26" spans="1:9" x14ac:dyDescent="0.25">
      <c r="A26" s="52"/>
      <c r="B26" s="53">
        <v>42</v>
      </c>
      <c r="C26" s="54"/>
      <c r="D26" s="50" t="s">
        <v>85</v>
      </c>
      <c r="E26" s="47">
        <v>939</v>
      </c>
      <c r="F26" s="48">
        <v>1460</v>
      </c>
      <c r="G26" s="48">
        <v>1593</v>
      </c>
      <c r="H26" s="48">
        <v>1593</v>
      </c>
      <c r="I26" s="48">
        <v>1593</v>
      </c>
    </row>
    <row r="27" spans="1:9" s="63" customFormat="1" ht="25.5" customHeight="1" x14ac:dyDescent="0.25">
      <c r="A27" s="104" t="s">
        <v>88</v>
      </c>
      <c r="B27" s="105"/>
      <c r="C27" s="106"/>
      <c r="D27" s="51" t="s">
        <v>89</v>
      </c>
      <c r="E27" s="61">
        <f>E28</f>
        <v>734700</v>
      </c>
      <c r="F27" s="61">
        <f t="shared" ref="F27:I28" si="11">F28</f>
        <v>788399</v>
      </c>
      <c r="G27" s="61">
        <f t="shared" si="11"/>
        <v>822881</v>
      </c>
      <c r="H27" s="61">
        <f t="shared" si="11"/>
        <v>822881</v>
      </c>
      <c r="I27" s="61">
        <f t="shared" si="11"/>
        <v>822881</v>
      </c>
    </row>
    <row r="28" spans="1:9" s="65" customFormat="1" ht="15" customHeight="1" x14ac:dyDescent="0.25">
      <c r="A28" s="101" t="s">
        <v>90</v>
      </c>
      <c r="B28" s="102"/>
      <c r="C28" s="103"/>
      <c r="D28" s="50" t="s">
        <v>91</v>
      </c>
      <c r="E28" s="47">
        <f>E29</f>
        <v>734700</v>
      </c>
      <c r="F28" s="47">
        <f t="shared" si="11"/>
        <v>788399</v>
      </c>
      <c r="G28" s="47">
        <f t="shared" si="11"/>
        <v>822881</v>
      </c>
      <c r="H28" s="47">
        <f t="shared" si="11"/>
        <v>822881</v>
      </c>
      <c r="I28" s="47">
        <f t="shared" si="11"/>
        <v>822881</v>
      </c>
    </row>
    <row r="29" spans="1:9" x14ac:dyDescent="0.25">
      <c r="A29" s="101">
        <v>3</v>
      </c>
      <c r="B29" s="102"/>
      <c r="C29" s="103"/>
      <c r="D29" s="50" t="s">
        <v>40</v>
      </c>
      <c r="E29" s="47">
        <f>E30+E31+E32</f>
        <v>734700</v>
      </c>
      <c r="F29" s="47">
        <f t="shared" ref="F29:I29" si="12">F30+F31+F32</f>
        <v>788399</v>
      </c>
      <c r="G29" s="47">
        <f t="shared" si="12"/>
        <v>822881</v>
      </c>
      <c r="H29" s="47">
        <f t="shared" si="12"/>
        <v>822881</v>
      </c>
      <c r="I29" s="47">
        <f t="shared" si="12"/>
        <v>822881</v>
      </c>
    </row>
    <row r="30" spans="1:9" x14ac:dyDescent="0.25">
      <c r="A30" s="113">
        <v>31</v>
      </c>
      <c r="B30" s="114"/>
      <c r="C30" s="115"/>
      <c r="D30" s="50" t="s">
        <v>41</v>
      </c>
      <c r="E30" s="47">
        <v>719771</v>
      </c>
      <c r="F30" s="48">
        <v>782003</v>
      </c>
      <c r="G30" s="48">
        <v>822881</v>
      </c>
      <c r="H30" s="48">
        <v>822881</v>
      </c>
      <c r="I30" s="48">
        <v>822881</v>
      </c>
    </row>
    <row r="31" spans="1:9" x14ac:dyDescent="0.25">
      <c r="A31" s="113">
        <v>32</v>
      </c>
      <c r="B31" s="114"/>
      <c r="C31" s="115"/>
      <c r="D31" s="50" t="s">
        <v>42</v>
      </c>
      <c r="E31" s="47">
        <v>9430</v>
      </c>
      <c r="F31" s="48">
        <v>3874</v>
      </c>
      <c r="G31" s="48">
        <v>0</v>
      </c>
      <c r="H31" s="48">
        <v>0</v>
      </c>
      <c r="I31" s="48">
        <v>0</v>
      </c>
    </row>
    <row r="32" spans="1:9" x14ac:dyDescent="0.25">
      <c r="A32" s="113">
        <v>34</v>
      </c>
      <c r="B32" s="114"/>
      <c r="C32" s="115"/>
      <c r="D32" s="50" t="s">
        <v>68</v>
      </c>
      <c r="E32" s="47">
        <v>5499</v>
      </c>
      <c r="F32" s="48">
        <v>2522</v>
      </c>
      <c r="G32" s="48">
        <v>0</v>
      </c>
      <c r="H32" s="48">
        <v>0</v>
      </c>
      <c r="I32" s="48">
        <v>0</v>
      </c>
    </row>
    <row r="33" spans="1:9" s="63" customFormat="1" ht="25.5" x14ac:dyDescent="0.25">
      <c r="A33" s="104" t="s">
        <v>92</v>
      </c>
      <c r="B33" s="105"/>
      <c r="C33" s="106"/>
      <c r="D33" s="51" t="s">
        <v>93</v>
      </c>
      <c r="E33" s="61">
        <f>E34+E38+E42+E46+E50+E54+E58+E64</f>
        <v>11937</v>
      </c>
      <c r="F33" s="61">
        <f t="shared" ref="F33:I33" si="13">F34+F42+F46+F50+F58+F64</f>
        <v>9806</v>
      </c>
      <c r="G33" s="61">
        <f t="shared" si="13"/>
        <v>11733</v>
      </c>
      <c r="H33" s="61">
        <f t="shared" si="13"/>
        <v>11733</v>
      </c>
      <c r="I33" s="61">
        <f t="shared" si="13"/>
        <v>11733</v>
      </c>
    </row>
    <row r="34" spans="1:9" s="63" customFormat="1" ht="25.5" x14ac:dyDescent="0.25">
      <c r="A34" s="104" t="s">
        <v>94</v>
      </c>
      <c r="B34" s="105"/>
      <c r="C34" s="106"/>
      <c r="D34" s="51" t="s">
        <v>95</v>
      </c>
      <c r="E34" s="61">
        <v>0</v>
      </c>
      <c r="F34" s="61">
        <f>F35</f>
        <v>5920</v>
      </c>
      <c r="G34" s="61">
        <f t="shared" ref="G34:I35" si="14">G35</f>
        <v>5920</v>
      </c>
      <c r="H34" s="61">
        <f t="shared" ref="H34" si="15">H35</f>
        <v>5920</v>
      </c>
      <c r="I34" s="61">
        <f t="shared" ref="I34" si="16">I35</f>
        <v>5920</v>
      </c>
    </row>
    <row r="35" spans="1:9" x14ac:dyDescent="0.25">
      <c r="A35" s="101" t="s">
        <v>101</v>
      </c>
      <c r="B35" s="102"/>
      <c r="C35" s="103"/>
      <c r="D35" s="50" t="s">
        <v>102</v>
      </c>
      <c r="E35" s="47">
        <v>0</v>
      </c>
      <c r="F35" s="47">
        <f>F36</f>
        <v>5920</v>
      </c>
      <c r="G35" s="47">
        <f>G36</f>
        <v>5920</v>
      </c>
      <c r="H35" s="47">
        <f t="shared" si="14"/>
        <v>5920</v>
      </c>
      <c r="I35" s="47">
        <f t="shared" si="14"/>
        <v>5920</v>
      </c>
    </row>
    <row r="36" spans="1:9" x14ac:dyDescent="0.25">
      <c r="A36" s="101">
        <v>3</v>
      </c>
      <c r="B36" s="102"/>
      <c r="C36" s="103"/>
      <c r="D36" s="50" t="s">
        <v>40</v>
      </c>
      <c r="E36" s="47">
        <v>0</v>
      </c>
      <c r="F36" s="47">
        <f>F37</f>
        <v>5920</v>
      </c>
      <c r="G36" s="47">
        <f>G37</f>
        <v>5920</v>
      </c>
      <c r="H36" s="47">
        <f t="shared" ref="H36:I36" si="17">H37</f>
        <v>5920</v>
      </c>
      <c r="I36" s="47">
        <f t="shared" si="17"/>
        <v>5920</v>
      </c>
    </row>
    <row r="37" spans="1:9" x14ac:dyDescent="0.25">
      <c r="A37" s="52"/>
      <c r="B37" s="53">
        <v>32</v>
      </c>
      <c r="C37" s="54"/>
      <c r="D37" s="50" t="s">
        <v>42</v>
      </c>
      <c r="E37" s="47">
        <v>0</v>
      </c>
      <c r="F37" s="48">
        <v>5920</v>
      </c>
      <c r="G37" s="48">
        <v>5920</v>
      </c>
      <c r="H37" s="48">
        <v>5920</v>
      </c>
      <c r="I37" s="48">
        <v>5920</v>
      </c>
    </row>
    <row r="38" spans="1:9" x14ac:dyDescent="0.25">
      <c r="A38" s="104" t="s">
        <v>128</v>
      </c>
      <c r="B38" s="105"/>
      <c r="C38" s="106"/>
      <c r="D38" s="56" t="s">
        <v>129</v>
      </c>
      <c r="E38" s="61">
        <f t="shared" ref="E38:F40" si="18">E39</f>
        <v>9058</v>
      </c>
      <c r="F38" s="61">
        <f t="shared" si="18"/>
        <v>0</v>
      </c>
      <c r="G38" s="61">
        <f t="shared" ref="G38:I40" si="19">G39</f>
        <v>0</v>
      </c>
      <c r="H38" s="61">
        <f t="shared" si="19"/>
        <v>0</v>
      </c>
      <c r="I38" s="61">
        <f t="shared" si="19"/>
        <v>0</v>
      </c>
    </row>
    <row r="39" spans="1:9" x14ac:dyDescent="0.25">
      <c r="A39" s="101" t="s">
        <v>101</v>
      </c>
      <c r="B39" s="102"/>
      <c r="C39" s="103"/>
      <c r="D39" s="57" t="s">
        <v>102</v>
      </c>
      <c r="E39" s="47">
        <f t="shared" si="18"/>
        <v>9058</v>
      </c>
      <c r="F39" s="47">
        <f t="shared" si="18"/>
        <v>0</v>
      </c>
      <c r="G39" s="47">
        <f>G40</f>
        <v>0</v>
      </c>
      <c r="H39" s="47">
        <f t="shared" si="19"/>
        <v>0</v>
      </c>
      <c r="I39" s="47">
        <f t="shared" si="19"/>
        <v>0</v>
      </c>
    </row>
    <row r="40" spans="1:9" x14ac:dyDescent="0.25">
      <c r="A40" s="101">
        <v>3</v>
      </c>
      <c r="B40" s="102"/>
      <c r="C40" s="103"/>
      <c r="D40" s="57" t="s">
        <v>40</v>
      </c>
      <c r="E40" s="47">
        <f t="shared" si="18"/>
        <v>9058</v>
      </c>
      <c r="F40" s="47">
        <f t="shared" si="18"/>
        <v>0</v>
      </c>
      <c r="G40" s="47">
        <f>G41</f>
        <v>0</v>
      </c>
      <c r="H40" s="47">
        <f t="shared" si="19"/>
        <v>0</v>
      </c>
      <c r="I40" s="47">
        <f t="shared" si="19"/>
        <v>0</v>
      </c>
    </row>
    <row r="41" spans="1:9" x14ac:dyDescent="0.25">
      <c r="A41" s="58"/>
      <c r="B41" s="59">
        <v>32</v>
      </c>
      <c r="C41" s="60"/>
      <c r="D41" s="57" t="s">
        <v>42</v>
      </c>
      <c r="E41" s="47">
        <v>9058</v>
      </c>
      <c r="F41" s="48">
        <v>0</v>
      </c>
      <c r="G41" s="48">
        <v>0</v>
      </c>
      <c r="H41" s="48">
        <v>0</v>
      </c>
      <c r="I41" s="48">
        <v>0</v>
      </c>
    </row>
    <row r="42" spans="1:9" s="63" customFormat="1" ht="25.5" x14ac:dyDescent="0.25">
      <c r="A42" s="104" t="s">
        <v>103</v>
      </c>
      <c r="B42" s="105"/>
      <c r="C42" s="106"/>
      <c r="D42" s="51" t="s">
        <v>96</v>
      </c>
      <c r="E42" s="61">
        <f>E43</f>
        <v>2311</v>
      </c>
      <c r="F42" s="61">
        <f t="shared" ref="F42:G44" si="20">F43</f>
        <v>1178</v>
      </c>
      <c r="G42" s="61">
        <f t="shared" si="20"/>
        <v>2654</v>
      </c>
      <c r="H42" s="61">
        <f t="shared" ref="H42:I42" si="21">H43</f>
        <v>2654</v>
      </c>
      <c r="I42" s="61">
        <f t="shared" si="21"/>
        <v>2654</v>
      </c>
    </row>
    <row r="43" spans="1:9" x14ac:dyDescent="0.25">
      <c r="A43" s="101" t="s">
        <v>104</v>
      </c>
      <c r="B43" s="102"/>
      <c r="C43" s="103"/>
      <c r="D43" s="50" t="s">
        <v>91</v>
      </c>
      <c r="E43" s="47">
        <f>E44</f>
        <v>2311</v>
      </c>
      <c r="F43" s="47">
        <f t="shared" si="20"/>
        <v>1178</v>
      </c>
      <c r="G43" s="47">
        <f t="shared" si="20"/>
        <v>2654</v>
      </c>
      <c r="H43" s="47">
        <f t="shared" ref="H43:I43" si="22">H44</f>
        <v>2654</v>
      </c>
      <c r="I43" s="47">
        <f t="shared" si="22"/>
        <v>2654</v>
      </c>
    </row>
    <row r="44" spans="1:9" x14ac:dyDescent="0.25">
      <c r="A44" s="52">
        <v>3</v>
      </c>
      <c r="B44" s="53"/>
      <c r="C44" s="54"/>
      <c r="D44" s="50" t="s">
        <v>40</v>
      </c>
      <c r="E44" s="47">
        <f>E45</f>
        <v>2311</v>
      </c>
      <c r="F44" s="47">
        <f t="shared" si="20"/>
        <v>1178</v>
      </c>
      <c r="G44" s="47">
        <f t="shared" si="20"/>
        <v>2654</v>
      </c>
      <c r="H44" s="47">
        <f t="shared" ref="H44:I44" si="23">H45</f>
        <v>2654</v>
      </c>
      <c r="I44" s="47">
        <f t="shared" si="23"/>
        <v>2654</v>
      </c>
    </row>
    <row r="45" spans="1:9" x14ac:dyDescent="0.25">
      <c r="A45" s="52"/>
      <c r="B45" s="53">
        <v>32</v>
      </c>
      <c r="C45" s="54"/>
      <c r="D45" s="50" t="s">
        <v>42</v>
      </c>
      <c r="E45" s="47">
        <v>2311</v>
      </c>
      <c r="F45" s="48">
        <v>1178</v>
      </c>
      <c r="G45" s="48">
        <v>2654</v>
      </c>
      <c r="H45" s="48">
        <v>2654</v>
      </c>
      <c r="I45" s="48">
        <v>2654</v>
      </c>
    </row>
    <row r="46" spans="1:9" x14ac:dyDescent="0.25">
      <c r="A46" s="104" t="s">
        <v>105</v>
      </c>
      <c r="B46" s="105"/>
      <c r="C46" s="106"/>
      <c r="D46" s="51" t="s">
        <v>97</v>
      </c>
      <c r="E46" s="61">
        <v>0</v>
      </c>
      <c r="F46" s="61">
        <f t="shared" ref="F46:G48" si="24">F47</f>
        <v>345</v>
      </c>
      <c r="G46" s="61">
        <f t="shared" si="24"/>
        <v>863</v>
      </c>
      <c r="H46" s="61">
        <f t="shared" ref="H46:I48" si="25">H47</f>
        <v>863</v>
      </c>
      <c r="I46" s="61">
        <f t="shared" si="25"/>
        <v>863</v>
      </c>
    </row>
    <row r="47" spans="1:9" x14ac:dyDescent="0.25">
      <c r="A47" s="101" t="s">
        <v>104</v>
      </c>
      <c r="B47" s="102"/>
      <c r="C47" s="103"/>
      <c r="D47" s="50" t="s">
        <v>91</v>
      </c>
      <c r="E47" s="47">
        <v>0</v>
      </c>
      <c r="F47" s="47">
        <f t="shared" si="24"/>
        <v>345</v>
      </c>
      <c r="G47" s="47">
        <f t="shared" si="24"/>
        <v>863</v>
      </c>
      <c r="H47" s="47">
        <f t="shared" si="25"/>
        <v>863</v>
      </c>
      <c r="I47" s="47">
        <f t="shared" si="25"/>
        <v>863</v>
      </c>
    </row>
    <row r="48" spans="1:9" x14ac:dyDescent="0.25">
      <c r="A48" s="52">
        <v>3</v>
      </c>
      <c r="B48" s="53"/>
      <c r="C48" s="54"/>
      <c r="D48" s="50" t="s">
        <v>40</v>
      </c>
      <c r="E48" s="47">
        <v>0</v>
      </c>
      <c r="F48" s="48">
        <f t="shared" si="24"/>
        <v>345</v>
      </c>
      <c r="G48" s="48">
        <f t="shared" si="24"/>
        <v>863</v>
      </c>
      <c r="H48" s="48">
        <f t="shared" si="25"/>
        <v>863</v>
      </c>
      <c r="I48" s="48">
        <f t="shared" si="25"/>
        <v>863</v>
      </c>
    </row>
    <row r="49" spans="1:9" x14ac:dyDescent="0.25">
      <c r="A49" s="52"/>
      <c r="B49" s="53">
        <v>32</v>
      </c>
      <c r="C49" s="54"/>
      <c r="D49" s="50" t="s">
        <v>42</v>
      </c>
      <c r="E49" s="47">
        <v>0</v>
      </c>
      <c r="F49" s="48">
        <v>345</v>
      </c>
      <c r="G49" s="48">
        <v>863</v>
      </c>
      <c r="H49" s="48">
        <v>863</v>
      </c>
      <c r="I49" s="48">
        <v>863</v>
      </c>
    </row>
    <row r="50" spans="1:9" x14ac:dyDescent="0.25">
      <c r="A50" s="104" t="s">
        <v>106</v>
      </c>
      <c r="B50" s="105"/>
      <c r="C50" s="106"/>
      <c r="D50" s="51" t="s">
        <v>98</v>
      </c>
      <c r="E50" s="61">
        <v>33</v>
      </c>
      <c r="F50" s="48">
        <f t="shared" ref="F50:G52" si="26">F51</f>
        <v>133</v>
      </c>
      <c r="G50" s="48">
        <f t="shared" si="26"/>
        <v>66</v>
      </c>
      <c r="H50" s="48">
        <f t="shared" ref="H50:I56" si="27">H51</f>
        <v>66</v>
      </c>
      <c r="I50" s="48">
        <f t="shared" si="27"/>
        <v>66</v>
      </c>
    </row>
    <row r="51" spans="1:9" x14ac:dyDescent="0.25">
      <c r="A51" s="101" t="s">
        <v>107</v>
      </c>
      <c r="B51" s="102"/>
      <c r="C51" s="103"/>
      <c r="D51" s="50" t="s">
        <v>54</v>
      </c>
      <c r="E51" s="47">
        <v>33</v>
      </c>
      <c r="F51" s="48">
        <f t="shared" si="26"/>
        <v>133</v>
      </c>
      <c r="G51" s="48">
        <f t="shared" si="26"/>
        <v>66</v>
      </c>
      <c r="H51" s="48">
        <f t="shared" si="27"/>
        <v>66</v>
      </c>
      <c r="I51" s="48">
        <f t="shared" si="27"/>
        <v>66</v>
      </c>
    </row>
    <row r="52" spans="1:9" x14ac:dyDescent="0.25">
      <c r="A52" s="52">
        <v>3</v>
      </c>
      <c r="B52" s="53"/>
      <c r="C52" s="54"/>
      <c r="D52" s="50" t="s">
        <v>40</v>
      </c>
      <c r="E52" s="47">
        <v>33</v>
      </c>
      <c r="F52" s="48">
        <f t="shared" si="26"/>
        <v>133</v>
      </c>
      <c r="G52" s="48">
        <f t="shared" si="26"/>
        <v>66</v>
      </c>
      <c r="H52" s="48">
        <f t="shared" si="27"/>
        <v>66</v>
      </c>
      <c r="I52" s="48">
        <f t="shared" si="27"/>
        <v>66</v>
      </c>
    </row>
    <row r="53" spans="1:9" x14ac:dyDescent="0.25">
      <c r="A53" s="52"/>
      <c r="B53" s="53">
        <v>32</v>
      </c>
      <c r="C53" s="54"/>
      <c r="D53" s="50" t="s">
        <v>42</v>
      </c>
      <c r="E53" s="47">
        <v>33</v>
      </c>
      <c r="F53" s="48">
        <v>133</v>
      </c>
      <c r="G53" s="48">
        <v>66</v>
      </c>
      <c r="H53" s="48">
        <v>66</v>
      </c>
      <c r="I53" s="48">
        <v>66</v>
      </c>
    </row>
    <row r="54" spans="1:9" x14ac:dyDescent="0.25">
      <c r="A54" s="104" t="s">
        <v>130</v>
      </c>
      <c r="B54" s="105"/>
      <c r="C54" s="106"/>
      <c r="D54" s="56" t="s">
        <v>131</v>
      </c>
      <c r="E54" s="61">
        <f>E55</f>
        <v>226</v>
      </c>
      <c r="F54" s="48">
        <f t="shared" ref="F54:F56" si="28">F55</f>
        <v>0</v>
      </c>
      <c r="G54" s="48">
        <f t="shared" ref="G54:G56" si="29">G55</f>
        <v>0</v>
      </c>
      <c r="H54" s="48">
        <f t="shared" si="27"/>
        <v>0</v>
      </c>
      <c r="I54" s="48">
        <f t="shared" si="27"/>
        <v>0</v>
      </c>
    </row>
    <row r="55" spans="1:9" x14ac:dyDescent="0.25">
      <c r="A55" s="101" t="s">
        <v>132</v>
      </c>
      <c r="B55" s="102"/>
      <c r="C55" s="103"/>
      <c r="D55" s="57" t="s">
        <v>133</v>
      </c>
      <c r="E55" s="47">
        <f>E56</f>
        <v>226</v>
      </c>
      <c r="F55" s="48">
        <f t="shared" si="28"/>
        <v>0</v>
      </c>
      <c r="G55" s="48">
        <f t="shared" si="29"/>
        <v>0</v>
      </c>
      <c r="H55" s="48">
        <f t="shared" si="27"/>
        <v>0</v>
      </c>
      <c r="I55" s="48">
        <f t="shared" si="27"/>
        <v>0</v>
      </c>
    </row>
    <row r="56" spans="1:9" x14ac:dyDescent="0.25">
      <c r="A56" s="58">
        <v>3</v>
      </c>
      <c r="B56" s="59"/>
      <c r="C56" s="60"/>
      <c r="D56" s="57" t="s">
        <v>40</v>
      </c>
      <c r="E56" s="47">
        <f>E57</f>
        <v>226</v>
      </c>
      <c r="F56" s="48">
        <f t="shared" si="28"/>
        <v>0</v>
      </c>
      <c r="G56" s="48">
        <f t="shared" si="29"/>
        <v>0</v>
      </c>
      <c r="H56" s="48">
        <f t="shared" si="27"/>
        <v>0</v>
      </c>
      <c r="I56" s="48">
        <f t="shared" si="27"/>
        <v>0</v>
      </c>
    </row>
    <row r="57" spans="1:9" x14ac:dyDescent="0.25">
      <c r="A57" s="58"/>
      <c r="B57" s="59">
        <v>32</v>
      </c>
      <c r="C57" s="60"/>
      <c r="D57" s="57" t="s">
        <v>42</v>
      </c>
      <c r="E57" s="47">
        <v>226</v>
      </c>
      <c r="F57" s="48">
        <v>0</v>
      </c>
      <c r="G57" s="48">
        <v>0</v>
      </c>
      <c r="H57" s="48">
        <v>0</v>
      </c>
      <c r="I57" s="48">
        <v>0</v>
      </c>
    </row>
    <row r="58" spans="1:9" x14ac:dyDescent="0.25">
      <c r="A58" s="104" t="s">
        <v>108</v>
      </c>
      <c r="B58" s="105"/>
      <c r="C58" s="106"/>
      <c r="D58" s="51" t="s">
        <v>99</v>
      </c>
      <c r="E58" s="61">
        <v>93</v>
      </c>
      <c r="F58" s="62">
        <f>F59</f>
        <v>1327</v>
      </c>
      <c r="G58" s="62">
        <f t="shared" ref="G58:I58" si="30">G59</f>
        <v>1327</v>
      </c>
      <c r="H58" s="62">
        <f t="shared" si="30"/>
        <v>1327</v>
      </c>
      <c r="I58" s="62">
        <f t="shared" si="30"/>
        <v>1327</v>
      </c>
    </row>
    <row r="59" spans="1:9" x14ac:dyDescent="0.25">
      <c r="A59" s="101" t="s">
        <v>109</v>
      </c>
      <c r="B59" s="102"/>
      <c r="C59" s="103"/>
      <c r="D59" s="50" t="s">
        <v>102</v>
      </c>
      <c r="E59" s="47">
        <v>93</v>
      </c>
      <c r="F59" s="48">
        <f>F60+F62</f>
        <v>1327</v>
      </c>
      <c r="G59" s="48">
        <f t="shared" ref="G59:I59" si="31">G60+G62</f>
        <v>1327</v>
      </c>
      <c r="H59" s="48">
        <f t="shared" si="31"/>
        <v>1327</v>
      </c>
      <c r="I59" s="48">
        <f t="shared" si="31"/>
        <v>1327</v>
      </c>
    </row>
    <row r="60" spans="1:9" x14ac:dyDescent="0.25">
      <c r="A60" s="52">
        <v>3</v>
      </c>
      <c r="B60" s="53"/>
      <c r="C60" s="54"/>
      <c r="D60" s="50" t="s">
        <v>40</v>
      </c>
      <c r="E60" s="47">
        <v>93</v>
      </c>
      <c r="F60" s="48">
        <f>F61</f>
        <v>929</v>
      </c>
      <c r="G60" s="48">
        <f>G61</f>
        <v>1168</v>
      </c>
      <c r="H60" s="48">
        <f t="shared" ref="H60:I60" si="32">H61</f>
        <v>1168</v>
      </c>
      <c r="I60" s="48">
        <f t="shared" si="32"/>
        <v>1168</v>
      </c>
    </row>
    <row r="61" spans="1:9" x14ac:dyDescent="0.25">
      <c r="A61" s="52"/>
      <c r="B61" s="53">
        <v>32</v>
      </c>
      <c r="C61" s="54"/>
      <c r="D61" s="50" t="s">
        <v>42</v>
      </c>
      <c r="E61" s="47">
        <v>93</v>
      </c>
      <c r="F61" s="48">
        <v>929</v>
      </c>
      <c r="G61" s="48">
        <v>1168</v>
      </c>
      <c r="H61" s="48">
        <v>1168</v>
      </c>
      <c r="I61" s="48">
        <v>1168</v>
      </c>
    </row>
    <row r="62" spans="1:9" x14ac:dyDescent="0.25">
      <c r="A62" s="52">
        <v>4</v>
      </c>
      <c r="B62" s="53"/>
      <c r="C62" s="54"/>
      <c r="D62" s="50" t="s">
        <v>85</v>
      </c>
      <c r="E62" s="47">
        <v>0</v>
      </c>
      <c r="F62" s="48">
        <f>F63</f>
        <v>398</v>
      </c>
      <c r="G62" s="48">
        <f t="shared" ref="G62:I62" si="33">G63</f>
        <v>159</v>
      </c>
      <c r="H62" s="48">
        <f t="shared" si="33"/>
        <v>159</v>
      </c>
      <c r="I62" s="48">
        <f t="shared" si="33"/>
        <v>159</v>
      </c>
    </row>
    <row r="63" spans="1:9" x14ac:dyDescent="0.25">
      <c r="A63" s="52"/>
      <c r="B63" s="53">
        <v>42</v>
      </c>
      <c r="C63" s="54"/>
      <c r="D63" s="50" t="s">
        <v>85</v>
      </c>
      <c r="E63" s="47">
        <v>0</v>
      </c>
      <c r="F63" s="48">
        <v>398</v>
      </c>
      <c r="G63" s="48">
        <v>159</v>
      </c>
      <c r="H63" s="48">
        <v>159</v>
      </c>
      <c r="I63" s="48">
        <v>159</v>
      </c>
    </row>
    <row r="64" spans="1:9" x14ac:dyDescent="0.25">
      <c r="A64" s="104" t="s">
        <v>110</v>
      </c>
      <c r="B64" s="105"/>
      <c r="C64" s="106"/>
      <c r="D64" s="51" t="s">
        <v>100</v>
      </c>
      <c r="E64" s="61">
        <f t="shared" ref="E64:F66" si="34">E65</f>
        <v>216</v>
      </c>
      <c r="F64" s="62">
        <f t="shared" si="34"/>
        <v>903</v>
      </c>
      <c r="G64" s="62">
        <f t="shared" ref="G64:I66" si="35">G65</f>
        <v>903</v>
      </c>
      <c r="H64" s="62">
        <f t="shared" si="35"/>
        <v>903</v>
      </c>
      <c r="I64" s="62">
        <f t="shared" si="35"/>
        <v>903</v>
      </c>
    </row>
    <row r="65" spans="1:9" ht="25.5" x14ac:dyDescent="0.25">
      <c r="A65" s="101" t="s">
        <v>111</v>
      </c>
      <c r="B65" s="102"/>
      <c r="C65" s="103"/>
      <c r="D65" s="50" t="s">
        <v>112</v>
      </c>
      <c r="E65" s="47">
        <f t="shared" si="34"/>
        <v>216</v>
      </c>
      <c r="F65" s="48">
        <f t="shared" si="34"/>
        <v>903</v>
      </c>
      <c r="G65" s="48">
        <f t="shared" si="35"/>
        <v>903</v>
      </c>
      <c r="H65" s="48">
        <f t="shared" si="35"/>
        <v>903</v>
      </c>
      <c r="I65" s="48">
        <f t="shared" si="35"/>
        <v>903</v>
      </c>
    </row>
    <row r="66" spans="1:9" x14ac:dyDescent="0.25">
      <c r="A66" s="52">
        <v>3</v>
      </c>
      <c r="B66" s="53"/>
      <c r="C66" s="54"/>
      <c r="D66" s="50" t="s">
        <v>40</v>
      </c>
      <c r="E66" s="47">
        <f t="shared" si="34"/>
        <v>216</v>
      </c>
      <c r="F66" s="48">
        <f t="shared" si="34"/>
        <v>903</v>
      </c>
      <c r="G66" s="48">
        <f t="shared" si="35"/>
        <v>903</v>
      </c>
      <c r="H66" s="48">
        <f t="shared" si="35"/>
        <v>903</v>
      </c>
      <c r="I66" s="48">
        <f t="shared" si="35"/>
        <v>903</v>
      </c>
    </row>
    <row r="67" spans="1:9" x14ac:dyDescent="0.25">
      <c r="A67" s="52"/>
      <c r="B67" s="53">
        <v>32</v>
      </c>
      <c r="C67" s="54"/>
      <c r="D67" s="50" t="s">
        <v>42</v>
      </c>
      <c r="E67" s="47">
        <v>216</v>
      </c>
      <c r="F67" s="48">
        <v>903</v>
      </c>
      <c r="G67" s="48">
        <v>903</v>
      </c>
      <c r="H67" s="48">
        <v>903</v>
      </c>
      <c r="I67" s="48">
        <v>903</v>
      </c>
    </row>
    <row r="68" spans="1:9" s="63" customFormat="1" x14ac:dyDescent="0.25">
      <c r="A68" s="104" t="s">
        <v>136</v>
      </c>
      <c r="B68" s="105"/>
      <c r="C68" s="106"/>
      <c r="D68" s="56" t="s">
        <v>134</v>
      </c>
      <c r="E68" s="61">
        <f>E69</f>
        <v>1281</v>
      </c>
      <c r="F68" s="62"/>
      <c r="G68" s="62"/>
      <c r="H68" s="62"/>
      <c r="I68" s="62"/>
    </row>
    <row r="69" spans="1:9" ht="15" customHeight="1" x14ac:dyDescent="0.25">
      <c r="A69" s="104" t="s">
        <v>135</v>
      </c>
      <c r="B69" s="105"/>
      <c r="C69" s="106"/>
      <c r="D69" s="51" t="s">
        <v>134</v>
      </c>
      <c r="E69" s="61">
        <f>E70+E73</f>
        <v>1281</v>
      </c>
      <c r="F69" s="62">
        <v>0</v>
      </c>
      <c r="G69" s="62">
        <v>0</v>
      </c>
      <c r="H69" s="62">
        <v>0</v>
      </c>
      <c r="I69" s="62">
        <v>0</v>
      </c>
    </row>
    <row r="70" spans="1:9" ht="25.5" customHeight="1" x14ac:dyDescent="0.25">
      <c r="A70" s="101" t="s">
        <v>104</v>
      </c>
      <c r="B70" s="102"/>
      <c r="C70" s="103"/>
      <c r="D70" s="50" t="s">
        <v>91</v>
      </c>
      <c r="E70" s="47">
        <f>E71</f>
        <v>750</v>
      </c>
      <c r="F70" s="48">
        <v>0</v>
      </c>
      <c r="G70" s="48">
        <v>0</v>
      </c>
      <c r="H70" s="48">
        <v>0</v>
      </c>
      <c r="I70" s="48">
        <v>0</v>
      </c>
    </row>
    <row r="71" spans="1:9" x14ac:dyDescent="0.25">
      <c r="A71" s="52">
        <v>4</v>
      </c>
      <c r="B71" s="53"/>
      <c r="C71" s="54"/>
      <c r="D71" s="50" t="s">
        <v>85</v>
      </c>
      <c r="E71" s="47">
        <f>E72</f>
        <v>750</v>
      </c>
      <c r="F71" s="48">
        <v>0</v>
      </c>
      <c r="G71" s="48">
        <v>0</v>
      </c>
      <c r="H71" s="48">
        <v>0</v>
      </c>
      <c r="I71" s="48">
        <v>0</v>
      </c>
    </row>
    <row r="72" spans="1:9" x14ac:dyDescent="0.25">
      <c r="A72" s="52"/>
      <c r="B72" s="53">
        <v>42</v>
      </c>
      <c r="C72" s="54"/>
      <c r="D72" s="50" t="s">
        <v>85</v>
      </c>
      <c r="E72" s="47">
        <v>750</v>
      </c>
      <c r="F72" s="48">
        <v>0</v>
      </c>
      <c r="G72" s="48">
        <v>0</v>
      </c>
      <c r="H72" s="48">
        <v>0</v>
      </c>
      <c r="I72" s="48">
        <v>0</v>
      </c>
    </row>
    <row r="73" spans="1:9" s="120" customFormat="1" x14ac:dyDescent="0.25">
      <c r="A73" s="104" t="s">
        <v>149</v>
      </c>
      <c r="B73" s="105"/>
      <c r="C73" s="106"/>
      <c r="D73" s="67" t="s">
        <v>137</v>
      </c>
      <c r="E73" s="61">
        <f>E74</f>
        <v>531</v>
      </c>
      <c r="F73" s="48">
        <v>0</v>
      </c>
      <c r="G73" s="116">
        <f>G74</f>
        <v>330</v>
      </c>
      <c r="H73" s="48">
        <v>0</v>
      </c>
      <c r="I73" s="48">
        <v>0</v>
      </c>
    </row>
    <row r="74" spans="1:9" s="120" customFormat="1" x14ac:dyDescent="0.25">
      <c r="A74" s="101" t="s">
        <v>109</v>
      </c>
      <c r="B74" s="102"/>
      <c r="C74" s="103"/>
      <c r="D74" s="67" t="s">
        <v>102</v>
      </c>
      <c r="E74" s="47">
        <f>E75</f>
        <v>531</v>
      </c>
      <c r="F74" s="48">
        <v>0</v>
      </c>
      <c r="G74" s="116">
        <f>G75</f>
        <v>330</v>
      </c>
      <c r="H74" s="48">
        <v>0</v>
      </c>
      <c r="I74" s="48">
        <v>0</v>
      </c>
    </row>
    <row r="75" spans="1:9" s="120" customFormat="1" x14ac:dyDescent="0.25">
      <c r="A75" s="68">
        <v>4</v>
      </c>
      <c r="B75" s="69"/>
      <c r="C75" s="70"/>
      <c r="D75" s="66" t="s">
        <v>85</v>
      </c>
      <c r="E75" s="47">
        <f>E76</f>
        <v>531</v>
      </c>
      <c r="F75" s="48">
        <v>0</v>
      </c>
      <c r="G75" s="116">
        <f>G76</f>
        <v>330</v>
      </c>
      <c r="H75" s="48">
        <v>0</v>
      </c>
      <c r="I75" s="48">
        <v>0</v>
      </c>
    </row>
    <row r="76" spans="1:9" s="120" customFormat="1" ht="25.5" x14ac:dyDescent="0.25">
      <c r="A76" s="68"/>
      <c r="B76" s="69">
        <v>42</v>
      </c>
      <c r="C76" s="70"/>
      <c r="D76" s="66" t="s">
        <v>150</v>
      </c>
      <c r="E76" s="47">
        <v>531</v>
      </c>
      <c r="F76" s="48">
        <v>0</v>
      </c>
      <c r="G76" s="116">
        <v>330</v>
      </c>
      <c r="H76" s="48">
        <v>0</v>
      </c>
      <c r="I76" s="48">
        <v>0</v>
      </c>
    </row>
    <row r="77" spans="1:9" s="63" customFormat="1" ht="15.75" customHeight="1" x14ac:dyDescent="0.25">
      <c r="A77" s="104" t="s">
        <v>138</v>
      </c>
      <c r="B77" s="105"/>
      <c r="C77" s="106"/>
      <c r="D77" s="56" t="s">
        <v>139</v>
      </c>
      <c r="E77" s="61">
        <f>E78</f>
        <v>4696</v>
      </c>
      <c r="F77" s="61">
        <f t="shared" ref="F77:I80" si="36">F78</f>
        <v>0</v>
      </c>
      <c r="G77" s="61">
        <f t="shared" si="36"/>
        <v>0</v>
      </c>
      <c r="H77" s="61">
        <f t="shared" si="36"/>
        <v>0</v>
      </c>
      <c r="I77" s="61">
        <f t="shared" si="36"/>
        <v>0</v>
      </c>
    </row>
    <row r="78" spans="1:9" s="63" customFormat="1" x14ac:dyDescent="0.25">
      <c r="A78" s="104" t="s">
        <v>140</v>
      </c>
      <c r="B78" s="105"/>
      <c r="C78" s="106"/>
      <c r="D78" s="56" t="s">
        <v>141</v>
      </c>
      <c r="E78" s="61">
        <f>E79</f>
        <v>4696</v>
      </c>
      <c r="F78" s="61">
        <f t="shared" si="36"/>
        <v>0</v>
      </c>
      <c r="G78" s="61">
        <f t="shared" si="36"/>
        <v>0</v>
      </c>
      <c r="H78" s="61">
        <f t="shared" si="36"/>
        <v>0</v>
      </c>
      <c r="I78" s="61">
        <f t="shared" si="36"/>
        <v>0</v>
      </c>
    </row>
    <row r="79" spans="1:9" x14ac:dyDescent="0.25">
      <c r="A79" s="101" t="s">
        <v>142</v>
      </c>
      <c r="B79" s="102"/>
      <c r="C79" s="103"/>
      <c r="D79" s="57" t="s">
        <v>143</v>
      </c>
      <c r="E79" s="47">
        <f>E80</f>
        <v>4696</v>
      </c>
      <c r="F79" s="47">
        <f t="shared" si="36"/>
        <v>0</v>
      </c>
      <c r="G79" s="47">
        <f t="shared" si="36"/>
        <v>0</v>
      </c>
      <c r="H79" s="47">
        <f t="shared" si="36"/>
        <v>0</v>
      </c>
      <c r="I79" s="47">
        <f t="shared" si="36"/>
        <v>0</v>
      </c>
    </row>
    <row r="80" spans="1:9" x14ac:dyDescent="0.25">
      <c r="A80" s="58">
        <v>3</v>
      </c>
      <c r="B80" s="59"/>
      <c r="C80" s="60"/>
      <c r="D80" s="57" t="s">
        <v>40</v>
      </c>
      <c r="E80" s="47">
        <f>E81</f>
        <v>4696</v>
      </c>
      <c r="F80" s="47">
        <f t="shared" si="36"/>
        <v>0</v>
      </c>
      <c r="G80" s="47">
        <f t="shared" si="36"/>
        <v>0</v>
      </c>
      <c r="H80" s="47">
        <f t="shared" si="36"/>
        <v>0</v>
      </c>
      <c r="I80" s="47">
        <f t="shared" si="36"/>
        <v>0</v>
      </c>
    </row>
    <row r="81" spans="1:9" x14ac:dyDescent="0.25">
      <c r="A81" s="58"/>
      <c r="B81" s="59">
        <v>31</v>
      </c>
      <c r="C81" s="60"/>
      <c r="D81" s="57" t="s">
        <v>41</v>
      </c>
      <c r="E81" s="47">
        <v>4696</v>
      </c>
      <c r="F81" s="48">
        <v>0</v>
      </c>
      <c r="G81" s="48">
        <v>0</v>
      </c>
      <c r="H81" s="48">
        <v>0</v>
      </c>
      <c r="I81" s="48">
        <v>0</v>
      </c>
    </row>
    <row r="82" spans="1:9" s="63" customFormat="1" x14ac:dyDescent="0.25">
      <c r="A82" s="104" t="s">
        <v>113</v>
      </c>
      <c r="B82" s="105"/>
      <c r="C82" s="106"/>
      <c r="D82" s="51" t="s">
        <v>114</v>
      </c>
      <c r="E82" s="61">
        <f>E83</f>
        <v>13327</v>
      </c>
      <c r="F82" s="62">
        <f>F83</f>
        <v>30052</v>
      </c>
      <c r="G82" s="62">
        <f t="shared" ref="G82:I82" si="37">G83</f>
        <v>0</v>
      </c>
      <c r="H82" s="62">
        <f t="shared" si="37"/>
        <v>0</v>
      </c>
      <c r="I82" s="62">
        <f t="shared" si="37"/>
        <v>0</v>
      </c>
    </row>
    <row r="83" spans="1:9" s="63" customFormat="1" x14ac:dyDescent="0.25">
      <c r="A83" s="104" t="s">
        <v>115</v>
      </c>
      <c r="B83" s="105"/>
      <c r="C83" s="106"/>
      <c r="D83" s="51" t="s">
        <v>116</v>
      </c>
      <c r="E83" s="61">
        <f>E84+E88</f>
        <v>13327</v>
      </c>
      <c r="F83" s="62">
        <f>F84+F88</f>
        <v>30052</v>
      </c>
      <c r="G83" s="62">
        <f t="shared" ref="G83:I83" si="38">G84+G88</f>
        <v>0</v>
      </c>
      <c r="H83" s="62">
        <f t="shared" si="38"/>
        <v>0</v>
      </c>
      <c r="I83" s="62">
        <f t="shared" si="38"/>
        <v>0</v>
      </c>
    </row>
    <row r="84" spans="1:9" x14ac:dyDescent="0.25">
      <c r="A84" s="101" t="s">
        <v>101</v>
      </c>
      <c r="B84" s="102"/>
      <c r="C84" s="103"/>
      <c r="D84" s="50" t="s">
        <v>102</v>
      </c>
      <c r="E84" s="47">
        <f>E85</f>
        <v>284</v>
      </c>
      <c r="F84" s="48">
        <f>F85</f>
        <v>4664</v>
      </c>
      <c r="G84" s="48">
        <f t="shared" ref="G84:I84" si="39">G85</f>
        <v>0</v>
      </c>
      <c r="H84" s="48">
        <f t="shared" si="39"/>
        <v>0</v>
      </c>
      <c r="I84" s="48">
        <f t="shared" si="39"/>
        <v>0</v>
      </c>
    </row>
    <row r="85" spans="1:9" x14ac:dyDescent="0.25">
      <c r="A85" s="101">
        <v>3</v>
      </c>
      <c r="B85" s="102"/>
      <c r="C85" s="103"/>
      <c r="D85" s="50" t="s">
        <v>40</v>
      </c>
      <c r="E85" s="47">
        <f>E86+E87</f>
        <v>284</v>
      </c>
      <c r="F85" s="48">
        <f>F86+F87</f>
        <v>4664</v>
      </c>
      <c r="G85" s="48">
        <f t="shared" ref="G85:I85" si="40">G86+G87</f>
        <v>0</v>
      </c>
      <c r="H85" s="48">
        <f t="shared" si="40"/>
        <v>0</v>
      </c>
      <c r="I85" s="48">
        <f t="shared" si="40"/>
        <v>0</v>
      </c>
    </row>
    <row r="86" spans="1:9" x14ac:dyDescent="0.25">
      <c r="A86" s="113">
        <v>31</v>
      </c>
      <c r="B86" s="114"/>
      <c r="C86" s="115"/>
      <c r="D86" s="50" t="s">
        <v>41</v>
      </c>
      <c r="E86" s="47">
        <v>0</v>
      </c>
      <c r="F86" s="48">
        <v>4572</v>
      </c>
      <c r="G86" s="48">
        <v>0</v>
      </c>
      <c r="H86" s="48">
        <v>0</v>
      </c>
      <c r="I86" s="48">
        <v>0</v>
      </c>
    </row>
    <row r="87" spans="1:9" x14ac:dyDescent="0.25">
      <c r="A87" s="113">
        <v>32</v>
      </c>
      <c r="B87" s="114"/>
      <c r="C87" s="115"/>
      <c r="D87" s="50" t="s">
        <v>42</v>
      </c>
      <c r="E87" s="47">
        <v>284</v>
      </c>
      <c r="F87" s="48">
        <v>92</v>
      </c>
      <c r="G87" s="48">
        <v>0</v>
      </c>
      <c r="H87" s="48">
        <v>0</v>
      </c>
      <c r="I87" s="48">
        <v>0</v>
      </c>
    </row>
    <row r="88" spans="1:9" x14ac:dyDescent="0.25">
      <c r="A88" s="101" t="s">
        <v>117</v>
      </c>
      <c r="B88" s="102"/>
      <c r="C88" s="103"/>
      <c r="D88" s="50" t="s">
        <v>118</v>
      </c>
      <c r="E88" s="47">
        <f>E89</f>
        <v>13043</v>
      </c>
      <c r="F88" s="48">
        <f>F89</f>
        <v>25388</v>
      </c>
      <c r="G88" s="48">
        <f t="shared" ref="G88:I88" si="41">G89</f>
        <v>0</v>
      </c>
      <c r="H88" s="48">
        <f t="shared" si="41"/>
        <v>0</v>
      </c>
      <c r="I88" s="48">
        <f t="shared" si="41"/>
        <v>0</v>
      </c>
    </row>
    <row r="89" spans="1:9" x14ac:dyDescent="0.25">
      <c r="A89" s="101">
        <v>3</v>
      </c>
      <c r="B89" s="102"/>
      <c r="C89" s="103"/>
      <c r="D89" s="50" t="s">
        <v>40</v>
      </c>
      <c r="E89" s="47">
        <f>E90+E91</f>
        <v>13043</v>
      </c>
      <c r="F89" s="48">
        <f>F90+F91</f>
        <v>25388</v>
      </c>
      <c r="G89" s="48">
        <f t="shared" ref="G89:I89" si="42">G90+G91</f>
        <v>0</v>
      </c>
      <c r="H89" s="48">
        <f t="shared" si="42"/>
        <v>0</v>
      </c>
      <c r="I89" s="48">
        <f t="shared" si="42"/>
        <v>0</v>
      </c>
    </row>
    <row r="90" spans="1:9" x14ac:dyDescent="0.25">
      <c r="A90" s="113">
        <v>31</v>
      </c>
      <c r="B90" s="114"/>
      <c r="C90" s="115"/>
      <c r="D90" s="50" t="s">
        <v>41</v>
      </c>
      <c r="E90" s="47">
        <v>13043</v>
      </c>
      <c r="F90" s="48">
        <v>25022</v>
      </c>
      <c r="G90" s="48">
        <v>0</v>
      </c>
      <c r="H90" s="48">
        <v>0</v>
      </c>
      <c r="I90" s="49">
        <v>0</v>
      </c>
    </row>
    <row r="91" spans="1:9" x14ac:dyDescent="0.25">
      <c r="A91" s="113">
        <v>32</v>
      </c>
      <c r="B91" s="114"/>
      <c r="C91" s="115"/>
      <c r="D91" s="50" t="s">
        <v>42</v>
      </c>
      <c r="E91" s="47">
        <v>0</v>
      </c>
      <c r="F91" s="48">
        <v>366</v>
      </c>
      <c r="G91" s="48">
        <v>0</v>
      </c>
      <c r="H91" s="48">
        <v>0</v>
      </c>
      <c r="I91" s="49">
        <v>0</v>
      </c>
    </row>
    <row r="92" spans="1:9" x14ac:dyDescent="0.25">
      <c r="A92" s="104" t="s">
        <v>119</v>
      </c>
      <c r="B92" s="105"/>
      <c r="C92" s="106"/>
      <c r="D92" s="51" t="s">
        <v>120</v>
      </c>
      <c r="E92" s="61">
        <f>E93+E98</f>
        <v>0</v>
      </c>
      <c r="F92" s="62">
        <f>F93</f>
        <v>0</v>
      </c>
      <c r="G92" s="62">
        <f>G93</f>
        <v>41744</v>
      </c>
      <c r="H92" s="62">
        <v>0</v>
      </c>
      <c r="I92" s="64">
        <v>0</v>
      </c>
    </row>
    <row r="93" spans="1:9" x14ac:dyDescent="0.25">
      <c r="A93" s="104" t="s">
        <v>122</v>
      </c>
      <c r="B93" s="105"/>
      <c r="C93" s="106"/>
      <c r="D93" s="51" t="s">
        <v>121</v>
      </c>
      <c r="E93" s="61"/>
      <c r="F93" s="48">
        <f>F94+F98</f>
        <v>0</v>
      </c>
      <c r="G93" s="48">
        <f>G94+G98</f>
        <v>41744</v>
      </c>
      <c r="H93" s="48">
        <v>0</v>
      </c>
      <c r="I93" s="49">
        <v>0</v>
      </c>
    </row>
    <row r="94" spans="1:9" x14ac:dyDescent="0.25">
      <c r="A94" s="101" t="s">
        <v>101</v>
      </c>
      <c r="B94" s="102"/>
      <c r="C94" s="103"/>
      <c r="D94" s="50" t="s">
        <v>102</v>
      </c>
      <c r="E94" s="47">
        <f>E95</f>
        <v>0</v>
      </c>
      <c r="F94" s="48">
        <f>F95</f>
        <v>0</v>
      </c>
      <c r="G94" s="48">
        <f>G95</f>
        <v>7511</v>
      </c>
      <c r="H94" s="48">
        <v>0</v>
      </c>
      <c r="I94" s="49">
        <v>0</v>
      </c>
    </row>
    <row r="95" spans="1:9" x14ac:dyDescent="0.25">
      <c r="A95" s="101">
        <v>3</v>
      </c>
      <c r="B95" s="102"/>
      <c r="C95" s="103"/>
      <c r="D95" s="50" t="s">
        <v>40</v>
      </c>
      <c r="E95" s="47">
        <f>E96+E97</f>
        <v>0</v>
      </c>
      <c r="F95" s="48">
        <f>F96+F97</f>
        <v>0</v>
      </c>
      <c r="G95" s="48">
        <f>G96+G97</f>
        <v>7511</v>
      </c>
      <c r="H95" s="48">
        <v>0</v>
      </c>
      <c r="I95" s="49">
        <v>0</v>
      </c>
    </row>
    <row r="96" spans="1:9" x14ac:dyDescent="0.25">
      <c r="A96" s="113">
        <v>31</v>
      </c>
      <c r="B96" s="114"/>
      <c r="C96" s="115"/>
      <c r="D96" s="50" t="s">
        <v>41</v>
      </c>
      <c r="E96" s="47"/>
      <c r="F96" s="48">
        <v>0</v>
      </c>
      <c r="G96" s="48">
        <v>7389</v>
      </c>
      <c r="H96" s="48">
        <v>0</v>
      </c>
      <c r="I96" s="49">
        <v>0</v>
      </c>
    </row>
    <row r="97" spans="1:9" x14ac:dyDescent="0.25">
      <c r="A97" s="113">
        <v>32</v>
      </c>
      <c r="B97" s="114"/>
      <c r="C97" s="115"/>
      <c r="D97" s="50" t="s">
        <v>42</v>
      </c>
      <c r="E97" s="47"/>
      <c r="F97" s="48">
        <v>0</v>
      </c>
      <c r="G97" s="48">
        <v>122</v>
      </c>
      <c r="H97" s="48">
        <v>0</v>
      </c>
      <c r="I97" s="49">
        <v>0</v>
      </c>
    </row>
    <row r="98" spans="1:9" x14ac:dyDescent="0.25">
      <c r="A98" s="101" t="s">
        <v>117</v>
      </c>
      <c r="B98" s="102"/>
      <c r="C98" s="103"/>
      <c r="D98" s="50" t="s">
        <v>118</v>
      </c>
      <c r="E98" s="47">
        <f>E99</f>
        <v>0</v>
      </c>
      <c r="F98" s="48">
        <f>F99</f>
        <v>0</v>
      </c>
      <c r="G98" s="48">
        <f>G99</f>
        <v>34233</v>
      </c>
      <c r="H98" s="48">
        <v>0</v>
      </c>
      <c r="I98" s="49">
        <v>0</v>
      </c>
    </row>
    <row r="99" spans="1:9" x14ac:dyDescent="0.25">
      <c r="A99" s="101">
        <v>3</v>
      </c>
      <c r="B99" s="102"/>
      <c r="C99" s="103"/>
      <c r="D99" s="50" t="s">
        <v>40</v>
      </c>
      <c r="E99" s="47">
        <f>E100+E101</f>
        <v>0</v>
      </c>
      <c r="F99" s="48">
        <f>F100+F101</f>
        <v>0</v>
      </c>
      <c r="G99" s="48">
        <f>G100+G101</f>
        <v>34233</v>
      </c>
      <c r="H99" s="48">
        <v>0</v>
      </c>
      <c r="I99" s="49">
        <v>0</v>
      </c>
    </row>
    <row r="100" spans="1:9" x14ac:dyDescent="0.25">
      <c r="A100" s="113">
        <v>31</v>
      </c>
      <c r="B100" s="114"/>
      <c r="C100" s="115"/>
      <c r="D100" s="50" t="s">
        <v>41</v>
      </c>
      <c r="E100" s="47">
        <v>0</v>
      </c>
      <c r="F100" s="48">
        <v>0</v>
      </c>
      <c r="G100" s="48">
        <v>33235</v>
      </c>
      <c r="H100" s="48">
        <v>0</v>
      </c>
      <c r="I100" s="49">
        <v>0</v>
      </c>
    </row>
    <row r="101" spans="1:9" ht="15" customHeight="1" x14ac:dyDescent="0.25">
      <c r="A101" s="113">
        <v>32</v>
      </c>
      <c r="B101" s="114"/>
      <c r="C101" s="115"/>
      <c r="D101" s="50" t="s">
        <v>42</v>
      </c>
      <c r="E101" s="47">
        <v>0</v>
      </c>
      <c r="F101" s="48">
        <v>0</v>
      </c>
      <c r="G101" s="48">
        <v>998</v>
      </c>
      <c r="H101" s="48">
        <v>0</v>
      </c>
      <c r="I101" s="48">
        <v>0</v>
      </c>
    </row>
    <row r="103" spans="1:9" x14ac:dyDescent="0.25">
      <c r="A103" t="s">
        <v>144</v>
      </c>
      <c r="G103" t="s">
        <v>147</v>
      </c>
    </row>
    <row r="104" spans="1:9" x14ac:dyDescent="0.25">
      <c r="A104" t="s">
        <v>145</v>
      </c>
      <c r="G104" t="s">
        <v>148</v>
      </c>
    </row>
    <row r="105" spans="1:9" x14ac:dyDescent="0.25">
      <c r="A105" t="s">
        <v>146</v>
      </c>
    </row>
  </sheetData>
  <mergeCells count="75">
    <mergeCell ref="A91:C91"/>
    <mergeCell ref="A88:C88"/>
    <mergeCell ref="A92:C92"/>
    <mergeCell ref="A98:C98"/>
    <mergeCell ref="A99:C99"/>
    <mergeCell ref="A93:C93"/>
    <mergeCell ref="A94:C94"/>
    <mergeCell ref="A95:C95"/>
    <mergeCell ref="A96:C96"/>
    <mergeCell ref="A97:C97"/>
    <mergeCell ref="A85:C85"/>
    <mergeCell ref="A86:C86"/>
    <mergeCell ref="A87:C87"/>
    <mergeCell ref="A89:C89"/>
    <mergeCell ref="A90:C90"/>
    <mergeCell ref="A82:C82"/>
    <mergeCell ref="A78:C78"/>
    <mergeCell ref="A79:C79"/>
    <mergeCell ref="A84:C84"/>
    <mergeCell ref="A83:C83"/>
    <mergeCell ref="A101:C101"/>
    <mergeCell ref="A15:C15"/>
    <mergeCell ref="A16:C16"/>
    <mergeCell ref="A18:C18"/>
    <mergeCell ref="A19:C19"/>
    <mergeCell ref="A17:C17"/>
    <mergeCell ref="A20:C20"/>
    <mergeCell ref="A23:C23"/>
    <mergeCell ref="A24:C24"/>
    <mergeCell ref="A25:C25"/>
    <mergeCell ref="A22:C22"/>
    <mergeCell ref="A27:C27"/>
    <mergeCell ref="A28:C28"/>
    <mergeCell ref="A34:C34"/>
    <mergeCell ref="A35:C35"/>
    <mergeCell ref="A36:C36"/>
    <mergeCell ref="A32:C32"/>
    <mergeCell ref="A33:C33"/>
    <mergeCell ref="A100:C100"/>
    <mergeCell ref="A38:C38"/>
    <mergeCell ref="A39:C39"/>
    <mergeCell ref="A42:C42"/>
    <mergeCell ref="A43:C43"/>
    <mergeCell ref="A46:C46"/>
    <mergeCell ref="A47:C47"/>
    <mergeCell ref="A50:C50"/>
    <mergeCell ref="A51:C51"/>
    <mergeCell ref="A58:C58"/>
    <mergeCell ref="A59:C59"/>
    <mergeCell ref="A64:C64"/>
    <mergeCell ref="A65:C65"/>
    <mergeCell ref="A69:C69"/>
    <mergeCell ref="A13:C13"/>
    <mergeCell ref="A14:C14"/>
    <mergeCell ref="A29:C29"/>
    <mergeCell ref="A30:C30"/>
    <mergeCell ref="A31:C31"/>
    <mergeCell ref="A8:C8"/>
    <mergeCell ref="A9:C9"/>
    <mergeCell ref="A10:C10"/>
    <mergeCell ref="A11:C11"/>
    <mergeCell ref="A12:C12"/>
    <mergeCell ref="A6:C6"/>
    <mergeCell ref="A7:C7"/>
    <mergeCell ref="A1:I1"/>
    <mergeCell ref="A3:I3"/>
    <mergeCell ref="A5:C5"/>
    <mergeCell ref="A40:C40"/>
    <mergeCell ref="A54:C54"/>
    <mergeCell ref="A55:C55"/>
    <mergeCell ref="A68:C68"/>
    <mergeCell ref="A77:C77"/>
    <mergeCell ref="A70:C70"/>
    <mergeCell ref="A73:C73"/>
    <mergeCell ref="A74:C74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SAŽETAK kn</vt:lpstr>
      <vt:lpstr> Račun prihoda i rashoda</vt:lpstr>
      <vt:lpstr>Rashodi prema funkcijskoj kl</vt:lpstr>
      <vt:lpstr>Račun financiranja</vt:lpstr>
      <vt:lpstr>POSEBNI DIO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Marija Lacković</dc:creator>
  <cp:keywords/>
  <dc:description/>
  <cp:lastModifiedBy>Renata</cp:lastModifiedBy>
  <cp:revision/>
  <cp:lastPrinted>2022-11-10T08:53:06Z</cp:lastPrinted>
  <dcterms:created xsi:type="dcterms:W3CDTF">2022-08-12T12:51:27Z</dcterms:created>
  <dcterms:modified xsi:type="dcterms:W3CDTF">2022-12-23T12:06:54Z</dcterms:modified>
  <cp:category/>
  <cp:contentStatus/>
</cp:coreProperties>
</file>