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Renatini dokumenti\FINANCIJSKI IZVJEŠTAJI 2024 GOD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83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F307" i="9"/>
  <c r="H306" i="9"/>
  <c r="G306" i="9"/>
  <c r="E306" i="9" s="1"/>
  <c r="F306" i="9"/>
  <c r="H305" i="9"/>
  <c r="G305" i="9"/>
  <c r="F305" i="9"/>
  <c r="E305" i="9"/>
  <c r="B305" i="9" s="1"/>
  <c r="H304" i="9"/>
  <c r="G304" i="9"/>
  <c r="F304" i="9"/>
  <c r="E304" i="9"/>
  <c r="B304" i="9" s="1"/>
  <c r="H303" i="9"/>
  <c r="G303" i="9"/>
  <c r="F303" i="9"/>
  <c r="H302" i="9"/>
  <c r="G302" i="9"/>
  <c r="E302" i="9" s="1"/>
  <c r="F302" i="9"/>
  <c r="H301" i="9"/>
  <c r="G301" i="9"/>
  <c r="F301" i="9"/>
  <c r="H300" i="9"/>
  <c r="G300" i="9"/>
  <c r="F300" i="9"/>
  <c r="H299" i="9"/>
  <c r="G299" i="9"/>
  <c r="E299" i="9" s="1"/>
  <c r="F299" i="9"/>
  <c r="H298" i="9"/>
  <c r="G298" i="9"/>
  <c r="E298" i="9" s="1"/>
  <c r="F298" i="9"/>
  <c r="H297" i="9"/>
  <c r="G297" i="9"/>
  <c r="F297" i="9"/>
  <c r="H296" i="9"/>
  <c r="G296" i="9"/>
  <c r="F296" i="9"/>
  <c r="E296" i="9"/>
  <c r="B296" i="9" s="1"/>
  <c r="H295" i="9"/>
  <c r="G295" i="9"/>
  <c r="E295" i="9" s="1"/>
  <c r="F295" i="9"/>
  <c r="H294" i="9"/>
  <c r="G294" i="9"/>
  <c r="F294" i="9"/>
  <c r="H293" i="9"/>
  <c r="G293" i="9"/>
  <c r="F293" i="9"/>
  <c r="H292" i="9"/>
  <c r="G292" i="9"/>
  <c r="F292" i="9"/>
  <c r="E292" i="9"/>
  <c r="B292" i="9" s="1"/>
  <c r="F291" i="9"/>
  <c r="F290" i="9"/>
  <c r="H289" i="9"/>
  <c r="G289" i="9"/>
  <c r="F289" i="9"/>
  <c r="H288" i="9"/>
  <c r="G288" i="9"/>
  <c r="E288" i="9" s="1"/>
  <c r="B288" i="9" s="1"/>
  <c r="F288" i="9"/>
  <c r="H287" i="9"/>
  <c r="G287" i="9"/>
  <c r="E287" i="9" s="1"/>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E273" i="9" s="1"/>
  <c r="F273" i="9"/>
  <c r="E272" i="9"/>
  <c r="M271" i="9"/>
  <c r="L271" i="9"/>
  <c r="F271" i="9" s="1"/>
  <c r="E271" i="9"/>
  <c r="M270" i="9"/>
  <c r="L270" i="9"/>
  <c r="F270" i="9"/>
  <c r="E270" i="9"/>
  <c r="M269" i="9"/>
  <c r="L269" i="9"/>
  <c r="F269" i="9" s="1"/>
  <c r="E269" i="9"/>
  <c r="M268" i="9"/>
  <c r="L268" i="9"/>
  <c r="F268" i="9"/>
  <c r="E268" i="9"/>
  <c r="M267" i="9"/>
  <c r="L267" i="9"/>
  <c r="F267" i="9" s="1"/>
  <c r="E267" i="9"/>
  <c r="M266" i="9"/>
  <c r="L266" i="9"/>
  <c r="F266" i="9"/>
  <c r="E266" i="9"/>
  <c r="M265" i="9"/>
  <c r="L265" i="9"/>
  <c r="F265" i="9" s="1"/>
  <c r="E265" i="9"/>
  <c r="M264" i="9"/>
  <c r="L264" i="9"/>
  <c r="F264" i="9"/>
  <c r="E264" i="9"/>
  <c r="M263" i="9"/>
  <c r="L263" i="9"/>
  <c r="F263" i="9" s="1"/>
  <c r="E263" i="9"/>
  <c r="M262" i="9"/>
  <c r="L262" i="9"/>
  <c r="F262" i="9"/>
  <c r="E262" i="9"/>
  <c r="M261" i="9"/>
  <c r="L261" i="9"/>
  <c r="F261" i="9" s="1"/>
  <c r="E261" i="9"/>
  <c r="M260" i="9"/>
  <c r="L260" i="9"/>
  <c r="F260" i="9"/>
  <c r="E260" i="9"/>
  <c r="M259" i="9"/>
  <c r="L259" i="9"/>
  <c r="F259" i="9" s="1"/>
  <c r="E259" i="9"/>
  <c r="M258" i="9"/>
  <c r="L258" i="9"/>
  <c r="F258" i="9"/>
  <c r="E258" i="9"/>
  <c r="M257" i="9"/>
  <c r="L257" i="9"/>
  <c r="F257" i="9" s="1"/>
  <c r="E257" i="9"/>
  <c r="M256" i="9"/>
  <c r="L256" i="9"/>
  <c r="F256" i="9"/>
  <c r="E256" i="9"/>
  <c r="M255" i="9"/>
  <c r="L255" i="9"/>
  <c r="F255" i="9" s="1"/>
  <c r="E255" i="9"/>
  <c r="M254" i="9"/>
  <c r="L254" i="9"/>
  <c r="F254" i="9"/>
  <c r="E254" i="9"/>
  <c r="M253" i="9"/>
  <c r="L253" i="9"/>
  <c r="F253" i="9" s="1"/>
  <c r="E253" i="9"/>
  <c r="M252" i="9"/>
  <c r="L252" i="9"/>
  <c r="F252" i="9"/>
  <c r="E252" i="9"/>
  <c r="M251" i="9"/>
  <c r="L251" i="9"/>
  <c r="F251" i="9" s="1"/>
  <c r="E251" i="9"/>
  <c r="M250" i="9"/>
  <c r="L250" i="9"/>
  <c r="F250" i="9"/>
  <c r="E250" i="9"/>
  <c r="M249" i="9"/>
  <c r="L249" i="9"/>
  <c r="F249" i="9" s="1"/>
  <c r="E249" i="9"/>
  <c r="M248" i="9"/>
  <c r="L248" i="9"/>
  <c r="F248" i="9"/>
  <c r="E248" i="9"/>
  <c r="M247" i="9"/>
  <c r="L247" i="9"/>
  <c r="F247" i="9" s="1"/>
  <c r="E247" i="9"/>
  <c r="M246" i="9"/>
  <c r="L246" i="9"/>
  <c r="F246" i="9"/>
  <c r="E246" i="9"/>
  <c r="M245" i="9"/>
  <c r="L245" i="9"/>
  <c r="F245" i="9" s="1"/>
  <c r="E245" i="9"/>
  <c r="M244" i="9"/>
  <c r="L244" i="9"/>
  <c r="F244" i="9"/>
  <c r="E244" i="9"/>
  <c r="M243" i="9"/>
  <c r="L243" i="9"/>
  <c r="F243" i="9" s="1"/>
  <c r="E243" i="9"/>
  <c r="M242" i="9"/>
  <c r="L242" i="9"/>
  <c r="F242" i="9"/>
  <c r="E242" i="9"/>
  <c r="M241" i="9"/>
  <c r="L241" i="9"/>
  <c r="F241" i="9" s="1"/>
  <c r="E241" i="9"/>
  <c r="M240" i="9"/>
  <c r="L240" i="9"/>
  <c r="F240" i="9"/>
  <c r="E240" i="9"/>
  <c r="M239" i="9"/>
  <c r="L239" i="9"/>
  <c r="F239" i="9" s="1"/>
  <c r="E239" i="9"/>
  <c r="M238" i="9"/>
  <c r="L238" i="9"/>
  <c r="F238" i="9"/>
  <c r="E238" i="9"/>
  <c r="B238" i="9" s="1"/>
  <c r="M237" i="9"/>
  <c r="L237" i="9"/>
  <c r="F237" i="9"/>
  <c r="E237" i="9"/>
  <c r="M236" i="9"/>
  <c r="L236" i="9"/>
  <c r="E236" i="9"/>
  <c r="M235" i="9"/>
  <c r="L235" i="9"/>
  <c r="F235" i="9" s="1"/>
  <c r="E235" i="9"/>
  <c r="B235" i="9"/>
  <c r="M234" i="9"/>
  <c r="L234" i="9"/>
  <c r="E234" i="9"/>
  <c r="M233" i="9"/>
  <c r="L233" i="9"/>
  <c r="F233" i="9"/>
  <c r="E233" i="9"/>
  <c r="M232" i="9"/>
  <c r="L232" i="9"/>
  <c r="F232" i="9"/>
  <c r="E232" i="9"/>
  <c r="M231" i="9"/>
  <c r="L231" i="9"/>
  <c r="F231" i="9" s="1"/>
  <c r="E231" i="9"/>
  <c r="M230" i="9"/>
  <c r="L230" i="9"/>
  <c r="F230" i="9"/>
  <c r="E230" i="9"/>
  <c r="B230" i="9" s="1"/>
  <c r="M229" i="9"/>
  <c r="L229" i="9"/>
  <c r="F229" i="9"/>
  <c r="E229" i="9"/>
  <c r="M228" i="9"/>
  <c r="L228" i="9"/>
  <c r="E228" i="9"/>
  <c r="M227" i="9"/>
  <c r="L227" i="9"/>
  <c r="F227" i="9" s="1"/>
  <c r="E227" i="9"/>
  <c r="B227" i="9"/>
  <c r="M226" i="9"/>
  <c r="L226" i="9"/>
  <c r="E226" i="9"/>
  <c r="M225" i="9"/>
  <c r="L225" i="9"/>
  <c r="F225" i="9"/>
  <c r="E225" i="9"/>
  <c r="M224" i="9"/>
  <c r="L224" i="9"/>
  <c r="F224" i="9"/>
  <c r="E224" i="9"/>
  <c r="M223" i="9"/>
  <c r="L223" i="9"/>
  <c r="F223" i="9" s="1"/>
  <c r="E223" i="9"/>
  <c r="M222" i="9"/>
  <c r="L222" i="9"/>
  <c r="F222" i="9"/>
  <c r="E222" i="9"/>
  <c r="B222" i="9" s="1"/>
  <c r="M221" i="9"/>
  <c r="L221" i="9"/>
  <c r="F221" i="9"/>
  <c r="E221" i="9"/>
  <c r="M220" i="9"/>
  <c r="L220" i="9"/>
  <c r="E220" i="9"/>
  <c r="M219" i="9"/>
  <c r="L219" i="9"/>
  <c r="F219" i="9" s="1"/>
  <c r="E219" i="9"/>
  <c r="B219" i="9"/>
  <c r="M218" i="9"/>
  <c r="L218" i="9"/>
  <c r="E218" i="9"/>
  <c r="M217" i="9"/>
  <c r="L217" i="9"/>
  <c r="E217" i="9"/>
  <c r="M216" i="9"/>
  <c r="L216" i="9"/>
  <c r="F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H157" i="9"/>
  <c r="G157" i="9"/>
  <c r="E157" i="9" s="1"/>
  <c r="F157" i="9"/>
  <c r="H156" i="9"/>
  <c r="G156" i="9"/>
  <c r="E156" i="9" s="1"/>
  <c r="F156" i="9"/>
  <c r="H155" i="9"/>
  <c r="G155" i="9"/>
  <c r="F155" i="9"/>
  <c r="E155" i="9"/>
  <c r="B155" i="9" s="1"/>
  <c r="H154" i="9"/>
  <c r="G154" i="9"/>
  <c r="F154" i="9"/>
  <c r="H153" i="9"/>
  <c r="G153" i="9"/>
  <c r="E153" i="9" s="1"/>
  <c r="F153" i="9"/>
  <c r="H152" i="9"/>
  <c r="G152" i="9"/>
  <c r="F152" i="9"/>
  <c r="H151" i="9"/>
  <c r="G151" i="9"/>
  <c r="F151" i="9"/>
  <c r="E151" i="9"/>
  <c r="B151" i="9" s="1"/>
  <c r="H150" i="9"/>
  <c r="G150" i="9"/>
  <c r="F150" i="9"/>
  <c r="H149" i="9"/>
  <c r="G149" i="9"/>
  <c r="E149" i="9" s="1"/>
  <c r="F149" i="9"/>
  <c r="H148" i="9"/>
  <c r="G148" i="9"/>
  <c r="F148" i="9"/>
  <c r="H147" i="9"/>
  <c r="G147" i="9"/>
  <c r="F147" i="9"/>
  <c r="E147" i="9"/>
  <c r="B147" i="9" s="1"/>
  <c r="H146" i="9"/>
  <c r="G146" i="9"/>
  <c r="F146" i="9"/>
  <c r="H145" i="9"/>
  <c r="G145" i="9"/>
  <c r="E145" i="9" s="1"/>
  <c r="F145" i="9"/>
  <c r="H144" i="9"/>
  <c r="G144" i="9"/>
  <c r="F144" i="9"/>
  <c r="F143" i="9"/>
  <c r="H142" i="9"/>
  <c r="G142" i="9"/>
  <c r="F142" i="9"/>
  <c r="H141" i="9"/>
  <c r="G141" i="9"/>
  <c r="E141" i="9" s="1"/>
  <c r="F141" i="9"/>
  <c r="H140" i="9"/>
  <c r="G140" i="9"/>
  <c r="F140" i="9"/>
  <c r="H139" i="9"/>
  <c r="G139" i="9"/>
  <c r="F139" i="9"/>
  <c r="E139" i="9"/>
  <c r="B139" i="9" s="1"/>
  <c r="H138" i="9"/>
  <c r="G138" i="9"/>
  <c r="F138" i="9"/>
  <c r="H137" i="9"/>
  <c r="G137" i="9"/>
  <c r="E137" i="9" s="1"/>
  <c r="F137" i="9"/>
  <c r="H136" i="9"/>
  <c r="G136" i="9"/>
  <c r="F136" i="9"/>
  <c r="H135" i="9"/>
  <c r="G135" i="9"/>
  <c r="F135" i="9"/>
  <c r="E135" i="9"/>
  <c r="B135" i="9" s="1"/>
  <c r="H134" i="9"/>
  <c r="G134" i="9"/>
  <c r="F134" i="9"/>
  <c r="H133" i="9"/>
  <c r="G133" i="9"/>
  <c r="F133" i="9"/>
  <c r="E133" i="9"/>
  <c r="B133" i="9" s="1"/>
  <c r="H132" i="9"/>
  <c r="G132" i="9"/>
  <c r="E132" i="9" s="1"/>
  <c r="F132" i="9"/>
  <c r="B132" i="9"/>
  <c r="H131" i="9"/>
  <c r="G131" i="9"/>
  <c r="F131" i="9"/>
  <c r="E131" i="9"/>
  <c r="B131" i="9" s="1"/>
  <c r="H130" i="9"/>
  <c r="G130" i="9"/>
  <c r="F130" i="9"/>
  <c r="H129" i="9"/>
  <c r="G129" i="9"/>
  <c r="F129" i="9"/>
  <c r="E129" i="9"/>
  <c r="B129" i="9" s="1"/>
  <c r="H128" i="9"/>
  <c r="G128" i="9"/>
  <c r="E128" i="9" s="1"/>
  <c r="F128" i="9"/>
  <c r="B128" i="9"/>
  <c r="H127" i="9"/>
  <c r="G127" i="9"/>
  <c r="F127" i="9"/>
  <c r="E127" i="9"/>
  <c r="B127" i="9" s="1"/>
  <c r="H126" i="9"/>
  <c r="G126" i="9"/>
  <c r="F126" i="9"/>
  <c r="H125" i="9"/>
  <c r="G125" i="9"/>
  <c r="F125" i="9"/>
  <c r="E125" i="9"/>
  <c r="B125" i="9" s="1"/>
  <c r="H124" i="9"/>
  <c r="G124" i="9"/>
  <c r="E124" i="9" s="1"/>
  <c r="F124" i="9"/>
  <c r="B124" i="9"/>
  <c r="H123" i="9"/>
  <c r="G123" i="9"/>
  <c r="F123" i="9"/>
  <c r="E123" i="9"/>
  <c r="B123" i="9" s="1"/>
  <c r="H122" i="9"/>
  <c r="G122" i="9"/>
  <c r="F122" i="9"/>
  <c r="H121" i="9"/>
  <c r="G121" i="9"/>
  <c r="F121" i="9"/>
  <c r="E121" i="9"/>
  <c r="B121" i="9" s="1"/>
  <c r="H120" i="9"/>
  <c r="G120" i="9"/>
  <c r="E120" i="9" s="1"/>
  <c r="F120" i="9"/>
  <c r="B120" i="9"/>
  <c r="H119" i="9"/>
  <c r="G119" i="9"/>
  <c r="F119" i="9"/>
  <c r="E119" i="9"/>
  <c r="B119" i="9" s="1"/>
  <c r="H118" i="9"/>
  <c r="G118" i="9"/>
  <c r="F118" i="9"/>
  <c r="H117" i="9"/>
  <c r="G117" i="9"/>
  <c r="F117" i="9"/>
  <c r="E117" i="9"/>
  <c r="B117" i="9" s="1"/>
  <c r="H116" i="9"/>
  <c r="G116" i="9"/>
  <c r="F116" i="9"/>
  <c r="H115" i="9"/>
  <c r="G115" i="9"/>
  <c r="E115" i="9" s="1"/>
  <c r="F115" i="9"/>
  <c r="H114" i="9"/>
  <c r="G114" i="9"/>
  <c r="E114" i="9" s="1"/>
  <c r="F114" i="9"/>
  <c r="H113" i="9"/>
  <c r="G113" i="9"/>
  <c r="F113" i="9"/>
  <c r="E113" i="9"/>
  <c r="B113" i="9" s="1"/>
  <c r="H112" i="9"/>
  <c r="G112" i="9"/>
  <c r="F112" i="9"/>
  <c r="H111" i="9"/>
  <c r="G111" i="9"/>
  <c r="E111" i="9" s="1"/>
  <c r="F111" i="9"/>
  <c r="H110" i="9"/>
  <c r="G110" i="9"/>
  <c r="E110" i="9" s="1"/>
  <c r="F110" i="9"/>
  <c r="H109" i="9"/>
  <c r="G109" i="9"/>
  <c r="F109" i="9"/>
  <c r="E109" i="9"/>
  <c r="B109" i="9" s="1"/>
  <c r="H108" i="9"/>
  <c r="G108" i="9"/>
  <c r="F108" i="9"/>
  <c r="H107" i="9"/>
  <c r="G107" i="9"/>
  <c r="E107" i="9" s="1"/>
  <c r="F107" i="9"/>
  <c r="H106" i="9"/>
  <c r="G106" i="9"/>
  <c r="E106" i="9" s="1"/>
  <c r="F106" i="9"/>
  <c r="H105" i="9"/>
  <c r="G105" i="9"/>
  <c r="F105" i="9"/>
  <c r="E105" i="9"/>
  <c r="B105" i="9" s="1"/>
  <c r="H104" i="9"/>
  <c r="G104" i="9"/>
  <c r="F104" i="9"/>
  <c r="H103" i="9"/>
  <c r="G103" i="9"/>
  <c r="E103" i="9" s="1"/>
  <c r="F103" i="9"/>
  <c r="H102" i="9"/>
  <c r="G102" i="9"/>
  <c r="E102" i="9" s="1"/>
  <c r="F102" i="9"/>
  <c r="H101" i="9"/>
  <c r="G101" i="9"/>
  <c r="F101" i="9"/>
  <c r="E101" i="9"/>
  <c r="B101" i="9" s="1"/>
  <c r="H100" i="9"/>
  <c r="G100" i="9"/>
  <c r="F100" i="9"/>
  <c r="H99" i="9"/>
  <c r="G99" i="9"/>
  <c r="E99" i="9" s="1"/>
  <c r="F99" i="9"/>
  <c r="H98" i="9"/>
  <c r="G98" i="9"/>
  <c r="E98" i="9" s="1"/>
  <c r="F98" i="9"/>
  <c r="H97" i="9"/>
  <c r="G97" i="9"/>
  <c r="F97" i="9"/>
  <c r="E97" i="9"/>
  <c r="B97" i="9" s="1"/>
  <c r="H96" i="9"/>
  <c r="G96" i="9"/>
  <c r="F96" i="9"/>
  <c r="H95" i="9"/>
  <c r="G95" i="9"/>
  <c r="E95" i="9" s="1"/>
  <c r="F95" i="9"/>
  <c r="H94" i="9"/>
  <c r="G94" i="9"/>
  <c r="E94" i="9" s="1"/>
  <c r="F94" i="9"/>
  <c r="H93" i="9"/>
  <c r="G93" i="9"/>
  <c r="F93" i="9"/>
  <c r="E93" i="9"/>
  <c r="B93" i="9" s="1"/>
  <c r="H92" i="9"/>
  <c r="G92" i="9"/>
  <c r="F92" i="9"/>
  <c r="H91" i="9"/>
  <c r="G91" i="9"/>
  <c r="E91" i="9" s="1"/>
  <c r="F91" i="9"/>
  <c r="H90" i="9"/>
  <c r="G90" i="9"/>
  <c r="E90" i="9" s="1"/>
  <c r="F90" i="9"/>
  <c r="H89" i="9"/>
  <c r="G89" i="9"/>
  <c r="F89" i="9"/>
  <c r="E89" i="9"/>
  <c r="B89" i="9" s="1"/>
  <c r="H88" i="9"/>
  <c r="G88" i="9"/>
  <c r="F88" i="9"/>
  <c r="H87" i="9"/>
  <c r="G87" i="9"/>
  <c r="E87" i="9" s="1"/>
  <c r="F87" i="9"/>
  <c r="H86" i="9"/>
  <c r="G86" i="9"/>
  <c r="E86" i="9" s="1"/>
  <c r="F86" i="9"/>
  <c r="H85" i="9"/>
  <c r="G85" i="9"/>
  <c r="F85" i="9"/>
  <c r="E85" i="9"/>
  <c r="B85" i="9" s="1"/>
  <c r="H84" i="9"/>
  <c r="G84" i="9"/>
  <c r="F84" i="9"/>
  <c r="H83" i="9"/>
  <c r="G83" i="9"/>
  <c r="E83" i="9" s="1"/>
  <c r="F83" i="9"/>
  <c r="H82" i="9"/>
  <c r="G82" i="9"/>
  <c r="E82" i="9" s="1"/>
  <c r="F82" i="9"/>
  <c r="H81" i="9"/>
  <c r="G81" i="9"/>
  <c r="F81" i="9"/>
  <c r="E81" i="9"/>
  <c r="B81" i="9" s="1"/>
  <c r="H80" i="9"/>
  <c r="G80" i="9"/>
  <c r="F80" i="9"/>
  <c r="H79" i="9"/>
  <c r="G79" i="9"/>
  <c r="E79" i="9" s="1"/>
  <c r="F79" i="9"/>
  <c r="H78" i="9"/>
  <c r="G78" i="9"/>
  <c r="E78" i="9" s="1"/>
  <c r="F78" i="9"/>
  <c r="H77" i="9"/>
  <c r="G77" i="9"/>
  <c r="F77" i="9"/>
  <c r="E77" i="9"/>
  <c r="B77" i="9" s="1"/>
  <c r="H76" i="9"/>
  <c r="G76" i="9"/>
  <c r="F76" i="9"/>
  <c r="H75" i="9"/>
  <c r="G75" i="9"/>
  <c r="E75" i="9" s="1"/>
  <c r="F75" i="9"/>
  <c r="H74" i="9"/>
  <c r="G74" i="9"/>
  <c r="E74" i="9" s="1"/>
  <c r="F74" i="9"/>
  <c r="H73" i="9"/>
  <c r="G73" i="9"/>
  <c r="F73" i="9"/>
  <c r="E73" i="9"/>
  <c r="B73" i="9" s="1"/>
  <c r="H72" i="9"/>
  <c r="G72" i="9"/>
  <c r="F72" i="9"/>
  <c r="H71" i="9"/>
  <c r="G71" i="9"/>
  <c r="E71" i="9" s="1"/>
  <c r="F71" i="9"/>
  <c r="H70" i="9"/>
  <c r="G70" i="9"/>
  <c r="E70" i="9" s="1"/>
  <c r="F70" i="9"/>
  <c r="H69" i="9"/>
  <c r="G69" i="9"/>
  <c r="F69" i="9"/>
  <c r="E69" i="9"/>
  <c r="B69" i="9" s="1"/>
  <c r="H68" i="9"/>
  <c r="G68" i="9"/>
  <c r="E68" i="9" s="1"/>
  <c r="F68" i="9"/>
  <c r="H67" i="9"/>
  <c r="G67" i="9"/>
  <c r="E67" i="9" s="1"/>
  <c r="F67" i="9"/>
  <c r="H66" i="9"/>
  <c r="G66" i="9"/>
  <c r="E66" i="9" s="1"/>
  <c r="F66" i="9"/>
  <c r="H65" i="9"/>
  <c r="G65" i="9"/>
  <c r="F65" i="9"/>
  <c r="E65" i="9"/>
  <c r="B65" i="9" s="1"/>
  <c r="H64" i="9"/>
  <c r="G64" i="9"/>
  <c r="F64" i="9"/>
  <c r="H63" i="9"/>
  <c r="G63" i="9"/>
  <c r="E63" i="9" s="1"/>
  <c r="F63" i="9"/>
  <c r="H62" i="9"/>
  <c r="G62" i="9"/>
  <c r="E62" i="9" s="1"/>
  <c r="F62" i="9"/>
  <c r="H61" i="9"/>
  <c r="G61" i="9"/>
  <c r="F61" i="9"/>
  <c r="E61" i="9"/>
  <c r="B61" i="9" s="1"/>
  <c r="H60" i="9"/>
  <c r="G60" i="9"/>
  <c r="F60" i="9"/>
  <c r="H59" i="9"/>
  <c r="G59" i="9"/>
  <c r="E59" i="9" s="1"/>
  <c r="F59" i="9"/>
  <c r="H58" i="9"/>
  <c r="G58" i="9"/>
  <c r="E58" i="9" s="1"/>
  <c r="F58" i="9"/>
  <c r="H57" i="9"/>
  <c r="G57" i="9"/>
  <c r="F57" i="9"/>
  <c r="E57" i="9"/>
  <c r="B57" i="9" s="1"/>
  <c r="H56" i="9"/>
  <c r="G56" i="9"/>
  <c r="E56" i="9" s="1"/>
  <c r="F56" i="9"/>
  <c r="H55" i="9"/>
  <c r="G55" i="9"/>
  <c r="E55" i="9" s="1"/>
  <c r="F55" i="9"/>
  <c r="H54" i="9"/>
  <c r="G54" i="9"/>
  <c r="F54" i="9"/>
  <c r="H53" i="9"/>
  <c r="G53" i="9"/>
  <c r="F53" i="9"/>
  <c r="E53" i="9"/>
  <c r="B53" i="9" s="1"/>
  <c r="H52" i="9"/>
  <c r="G52" i="9"/>
  <c r="E52" i="9" s="1"/>
  <c r="F52" i="9"/>
  <c r="H51" i="9"/>
  <c r="G51" i="9"/>
  <c r="E51" i="9" s="1"/>
  <c r="F51" i="9"/>
  <c r="H50" i="9"/>
  <c r="G50" i="9"/>
  <c r="F50" i="9"/>
  <c r="H49" i="9"/>
  <c r="G49" i="9"/>
  <c r="F49" i="9"/>
  <c r="E49" i="9"/>
  <c r="B49" i="9" s="1"/>
  <c r="H48" i="9"/>
  <c r="G48" i="9"/>
  <c r="F48" i="9"/>
  <c r="H47" i="9"/>
  <c r="G47" i="9"/>
  <c r="E47" i="9" s="1"/>
  <c r="F47" i="9"/>
  <c r="H46" i="9"/>
  <c r="G46" i="9"/>
  <c r="F46" i="9"/>
  <c r="H45" i="9"/>
  <c r="G45" i="9"/>
  <c r="F45" i="9"/>
  <c r="E45" i="9"/>
  <c r="B45" i="9" s="1"/>
  <c r="H44" i="9"/>
  <c r="G44" i="9"/>
  <c r="E44" i="9" s="1"/>
  <c r="F44" i="9"/>
  <c r="H43" i="9"/>
  <c r="G43" i="9"/>
  <c r="E43" i="9" s="1"/>
  <c r="F43" i="9"/>
  <c r="H42" i="9"/>
  <c r="G42" i="9"/>
  <c r="F42" i="9"/>
  <c r="H41" i="9"/>
  <c r="G41" i="9"/>
  <c r="F41" i="9"/>
  <c r="E41" i="9"/>
  <c r="B41" i="9" s="1"/>
  <c r="H40" i="9"/>
  <c r="G40" i="9"/>
  <c r="E40" i="9" s="1"/>
  <c r="F40" i="9"/>
  <c r="H39" i="9"/>
  <c r="G39" i="9"/>
  <c r="E39" i="9" s="1"/>
  <c r="F39" i="9"/>
  <c r="H38" i="9"/>
  <c r="G38" i="9"/>
  <c r="F38" i="9"/>
  <c r="H37" i="9"/>
  <c r="G37" i="9"/>
  <c r="F37" i="9"/>
  <c r="E37" i="9"/>
  <c r="B37" i="9" s="1"/>
  <c r="H36" i="9"/>
  <c r="G36" i="9"/>
  <c r="F36" i="9"/>
  <c r="H35" i="9"/>
  <c r="G35" i="9"/>
  <c r="E35" i="9" s="1"/>
  <c r="F35" i="9"/>
  <c r="H34" i="9"/>
  <c r="G34" i="9"/>
  <c r="F34" i="9"/>
  <c r="H33" i="9"/>
  <c r="G33" i="9"/>
  <c r="F33" i="9"/>
  <c r="H32" i="9"/>
  <c r="G32" i="9"/>
  <c r="F32" i="9"/>
  <c r="H31" i="9"/>
  <c r="G31" i="9"/>
  <c r="F31" i="9"/>
  <c r="H30" i="9"/>
  <c r="G30" i="9"/>
  <c r="F30" i="9"/>
  <c r="H29" i="9"/>
  <c r="G29" i="9"/>
  <c r="F29" i="9"/>
  <c r="E29" i="9"/>
  <c r="B29" i="9" s="1"/>
  <c r="H28" i="9"/>
  <c r="G28" i="9"/>
  <c r="F28" i="9"/>
  <c r="H27" i="9"/>
  <c r="G27" i="9"/>
  <c r="F27" i="9"/>
  <c r="H26" i="9"/>
  <c r="G26" i="9"/>
  <c r="F26" i="9"/>
  <c r="H25" i="9"/>
  <c r="G25" i="9"/>
  <c r="F25" i="9"/>
  <c r="E25" i="9"/>
  <c r="B25" i="9" s="1"/>
  <c r="H24" i="9"/>
  <c r="G24" i="9"/>
  <c r="F24" i="9"/>
  <c r="H23" i="9"/>
  <c r="G23" i="9"/>
  <c r="F23" i="9"/>
  <c r="H22" i="9"/>
  <c r="G22" i="9"/>
  <c r="F22" i="9"/>
  <c r="F21" i="9"/>
  <c r="F4" i="9"/>
  <c r="O3" i="9"/>
  <c r="I3" i="9"/>
  <c r="H3" i="9"/>
  <c r="G3" i="9"/>
  <c r="D101" i="8"/>
  <c r="D95" i="8"/>
  <c r="D90" i="8"/>
  <c r="D85" i="8"/>
  <c r="D80" i="8"/>
  <c r="D75" i="8"/>
  <c r="D70" i="8"/>
  <c r="D65" i="8"/>
  <c r="D60" i="8"/>
  <c r="D55" i="8"/>
  <c r="D50" i="8"/>
  <c r="D44" i="8"/>
  <c r="D36" i="8"/>
  <c r="D26" i="8"/>
  <c r="D24" i="8"/>
  <c r="C1499" i="1" s="1"/>
  <c r="D18" i="8"/>
  <c r="D8" i="8"/>
  <c r="D6" i="8" s="1"/>
  <c r="C1481" i="1" s="1"/>
  <c r="E44" i="7"/>
  <c r="D44" i="7"/>
  <c r="E39" i="7"/>
  <c r="D39" i="7"/>
  <c r="D38" i="7" s="1"/>
  <c r="E38" i="7"/>
  <c r="E30" i="7"/>
  <c r="D30" i="7"/>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310" i="9" s="1"/>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6" i="5"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F79" i="5" s="1"/>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E12" i="5"/>
  <c r="D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3" i="1" s="1"/>
  <c r="D418" i="4"/>
  <c r="E417" i="4"/>
  <c r="D417" i="4"/>
  <c r="F417" i="4" s="1"/>
  <c r="E416" i="4"/>
  <c r="E643" i="4" s="1"/>
  <c r="D637" i="1" s="1"/>
  <c r="D416" i="4"/>
  <c r="D644" i="4" s="1"/>
  <c r="F644"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E50" i="4"/>
  <c r="D50"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8" i="1"/>
  <c r="C1497" i="1"/>
  <c r="C1496" i="1"/>
  <c r="C1495" i="1"/>
  <c r="C1494" i="1"/>
  <c r="C1493" i="1"/>
  <c r="C1492" i="1"/>
  <c r="C1491" i="1"/>
  <c r="C1490" i="1"/>
  <c r="C1489" i="1"/>
  <c r="C1488" i="1"/>
  <c r="C1487" i="1"/>
  <c r="C1486" i="1"/>
  <c r="C1485" i="1"/>
  <c r="C1484" i="1"/>
  <c r="C1483" i="1"/>
  <c r="C1482" i="1"/>
  <c r="C1480" i="1"/>
  <c r="D1479" i="1"/>
  <c r="C1479" i="1"/>
  <c r="D1478" i="1"/>
  <c r="C1478" i="1"/>
  <c r="D1477" i="1"/>
  <c r="C1477" i="1"/>
  <c r="D1476" i="1"/>
  <c r="C1476" i="1"/>
  <c r="D1475" i="1"/>
  <c r="C1475" i="1"/>
  <c r="D1474" i="1"/>
  <c r="C1474" i="1"/>
  <c r="H1474" i="1" s="1"/>
  <c r="D1473" i="1"/>
  <c r="C1473" i="1"/>
  <c r="D1472" i="1"/>
  <c r="C1472" i="1"/>
  <c r="D1471" i="1"/>
  <c r="C1471" i="1"/>
  <c r="D1470" i="1"/>
  <c r="C1470" i="1"/>
  <c r="D1469" i="1"/>
  <c r="C1469" i="1"/>
  <c r="D1468" i="1"/>
  <c r="C1468" i="1"/>
  <c r="D1467" i="1"/>
  <c r="C1467" i="1"/>
  <c r="D1466" i="1"/>
  <c r="C1466" i="1"/>
  <c r="H1466" i="1" s="1"/>
  <c r="D1465" i="1"/>
  <c r="C1465" i="1"/>
  <c r="D1464" i="1"/>
  <c r="C1464" i="1"/>
  <c r="H1464" i="1" s="1"/>
  <c r="D1463" i="1"/>
  <c r="C1463" i="1"/>
  <c r="D1462" i="1"/>
  <c r="C1462" i="1"/>
  <c r="D1461" i="1"/>
  <c r="C1461" i="1"/>
  <c r="H1461" i="1" s="1"/>
  <c r="D1460" i="1"/>
  <c r="C1460" i="1"/>
  <c r="D1459" i="1"/>
  <c r="C1459" i="1"/>
  <c r="H1459" i="1" s="1"/>
  <c r="D1458" i="1"/>
  <c r="C1458" i="1"/>
  <c r="D1457" i="1"/>
  <c r="C1457" i="1"/>
  <c r="D1456" i="1"/>
  <c r="C1456" i="1"/>
  <c r="D1455" i="1"/>
  <c r="C1455" i="1"/>
  <c r="J1455" i="1" s="1"/>
  <c r="D1454" i="1"/>
  <c r="C1454" i="1"/>
  <c r="H1454" i="1" s="1"/>
  <c r="D1453" i="1"/>
  <c r="D1452" i="1"/>
  <c r="C1452" i="1"/>
  <c r="D1451" i="1"/>
  <c r="C1451" i="1"/>
  <c r="H1451" i="1" s="1"/>
  <c r="D1450" i="1"/>
  <c r="C1450" i="1"/>
  <c r="D1449" i="1"/>
  <c r="C1449" i="1"/>
  <c r="H1449" i="1" s="1"/>
  <c r="D1448" i="1"/>
  <c r="C1448" i="1"/>
  <c r="D1447" i="1"/>
  <c r="C1447" i="1"/>
  <c r="D1446" i="1"/>
  <c r="C1446" i="1"/>
  <c r="D1445" i="1"/>
  <c r="C1445" i="1"/>
  <c r="J1445" i="1" s="1"/>
  <c r="D1444" i="1"/>
  <c r="C1444" i="1"/>
  <c r="D1443" i="1"/>
  <c r="C1443" i="1"/>
  <c r="D1442" i="1"/>
  <c r="C1442" i="1"/>
  <c r="D1441" i="1"/>
  <c r="C1441" i="1"/>
  <c r="D1440" i="1"/>
  <c r="C1440" i="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C1222"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H967" i="1" s="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E33" i="9" l="1"/>
  <c r="B33" i="9" s="1"/>
  <c r="E245" i="5"/>
  <c r="D1222" i="1" s="1"/>
  <c r="F250" i="5"/>
  <c r="F245" i="5"/>
  <c r="D1223" i="1"/>
  <c r="H1223" i="1" s="1"/>
  <c r="F246" i="5"/>
  <c r="E282" i="9"/>
  <c r="B282" i="9" s="1"/>
  <c r="D1215" i="1"/>
  <c r="F170" i="5"/>
  <c r="E286" i="9"/>
  <c r="D1047" i="1"/>
  <c r="E68" i="5"/>
  <c r="D1048" i="1"/>
  <c r="H1048" i="1" s="1"/>
  <c r="F35" i="5"/>
  <c r="F215" i="9"/>
  <c r="B215" i="9" s="1"/>
  <c r="F217" i="9"/>
  <c r="B217" i="9" s="1"/>
  <c r="E300" i="9"/>
  <c r="B300" i="9" s="1"/>
  <c r="E303" i="9"/>
  <c r="F13" i="5"/>
  <c r="I27" i="3"/>
  <c r="D1408" i="1"/>
  <c r="E141" i="6"/>
  <c r="D1412" i="1"/>
  <c r="H1412" i="1" s="1"/>
  <c r="D149" i="1"/>
  <c r="F68" i="4"/>
  <c r="E31" i="9"/>
  <c r="D411" i="1"/>
  <c r="E23" i="9"/>
  <c r="F652" i="4"/>
  <c r="F418" i="4"/>
  <c r="E27" i="9"/>
  <c r="B27" i="9" s="1"/>
  <c r="E294" i="9"/>
  <c r="B294" i="9" s="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1" i="1"/>
  <c r="G121" i="1"/>
  <c r="H122" i="1"/>
  <c r="G122" i="1"/>
  <c r="H123" i="1"/>
  <c r="G123" i="1"/>
  <c r="H124" i="1"/>
  <c r="G124" i="1"/>
  <c r="H125" i="1"/>
  <c r="G125" i="1"/>
  <c r="H126" i="1"/>
  <c r="G126" i="1"/>
  <c r="H127" i="1"/>
  <c r="G127" i="1"/>
  <c r="H128" i="1"/>
  <c r="G128" i="1"/>
  <c r="H130" i="1"/>
  <c r="G130" i="1"/>
  <c r="H131" i="1"/>
  <c r="G131" i="1"/>
  <c r="H132" i="1"/>
  <c r="G132" i="1"/>
  <c r="H133" i="1"/>
  <c r="G133" i="1"/>
  <c r="H134" i="1"/>
  <c r="G134" i="1"/>
  <c r="H136" i="1"/>
  <c r="G136" i="1"/>
  <c r="H137" i="1"/>
  <c r="G137" i="1"/>
  <c r="H138" i="1"/>
  <c r="G138" i="1"/>
  <c r="H139" i="1"/>
  <c r="G139" i="1"/>
  <c r="H140" i="1"/>
  <c r="G140" i="1"/>
  <c r="H141" i="1"/>
  <c r="G141" i="1"/>
  <c r="H142" i="1"/>
  <c r="G142" i="1"/>
  <c r="H143" i="1"/>
  <c r="G143" i="1"/>
  <c r="H144" i="1"/>
  <c r="G144" i="1"/>
  <c r="H145" i="1"/>
  <c r="G145" i="1"/>
  <c r="H146" i="1"/>
  <c r="G146" i="1"/>
  <c r="H149" i="1"/>
  <c r="G149" i="1"/>
  <c r="H150" i="1"/>
  <c r="G150" i="1"/>
  <c r="H151" i="1"/>
  <c r="G151" i="1"/>
  <c r="H152" i="1"/>
  <c r="G152" i="1"/>
  <c r="H153" i="1"/>
  <c r="G153" i="1"/>
  <c r="H154" i="1"/>
  <c r="G154" i="1"/>
  <c r="H155" i="1"/>
  <c r="G155" i="1"/>
  <c r="H156" i="1"/>
  <c r="G156" i="1"/>
  <c r="H157" i="1"/>
  <c r="G157" i="1"/>
  <c r="H158" i="1"/>
  <c r="G158"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5" i="1"/>
  <c r="G295" i="1"/>
  <c r="H296" i="1"/>
  <c r="G296" i="1"/>
  <c r="H297" i="1"/>
  <c r="G297" i="1"/>
  <c r="H298" i="1"/>
  <c r="G298" i="1"/>
  <c r="H299" i="1"/>
  <c r="G299" i="1"/>
  <c r="H300" i="1"/>
  <c r="G300" i="1"/>
  <c r="H301" i="1"/>
  <c r="G301" i="1"/>
  <c r="H302" i="1"/>
  <c r="G302" i="1"/>
  <c r="H303" i="1"/>
  <c r="G303" i="1"/>
  <c r="H304" i="1"/>
  <c r="G304" i="1"/>
  <c r="H305" i="1"/>
  <c r="G305"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7" i="1"/>
  <c r="G347" i="1"/>
  <c r="H348" i="1"/>
  <c r="G348" i="1"/>
  <c r="H349" i="1"/>
  <c r="G349" i="1"/>
  <c r="H350" i="1"/>
  <c r="G350" i="1"/>
  <c r="H351" i="1"/>
  <c r="G351" i="1"/>
  <c r="H352" i="1"/>
  <c r="G352" i="1"/>
  <c r="H353" i="1"/>
  <c r="G353" i="1"/>
  <c r="H354" i="1"/>
  <c r="G354" i="1"/>
  <c r="H355" i="1"/>
  <c r="G355" i="1"/>
  <c r="H356" i="1"/>
  <c r="G356" i="1"/>
  <c r="H357" i="1"/>
  <c r="G357"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7" i="1"/>
  <c r="G467" i="1"/>
  <c r="H468" i="1"/>
  <c r="G468" i="1"/>
  <c r="H469" i="1"/>
  <c r="G469" i="1"/>
  <c r="H470" i="1"/>
  <c r="G470" i="1"/>
  <c r="H471" i="1"/>
  <c r="G471" i="1"/>
  <c r="H472" i="1"/>
  <c r="G472" i="1"/>
  <c r="H473" i="1"/>
  <c r="G473" i="1"/>
  <c r="H474" i="1"/>
  <c r="G474" i="1"/>
  <c r="H475" i="1"/>
  <c r="G475" i="1"/>
  <c r="H476" i="1"/>
  <c r="G476" i="1"/>
  <c r="H477" i="1"/>
  <c r="G477"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G1256" i="1"/>
  <c r="H1256" i="1"/>
  <c r="G1257" i="1"/>
  <c r="H1257" i="1"/>
  <c r="G1260" i="1"/>
  <c r="H1260" i="1"/>
  <c r="G1261" i="1"/>
  <c r="H1261" i="1"/>
  <c r="G1264" i="1"/>
  <c r="H1264" i="1"/>
  <c r="G1265" i="1"/>
  <c r="H1265" i="1"/>
  <c r="G1268" i="1"/>
  <c r="H1268" i="1"/>
  <c r="G1269" i="1"/>
  <c r="H1269" i="1"/>
  <c r="G1272" i="1"/>
  <c r="H1272" i="1"/>
  <c r="G1273" i="1"/>
  <c r="H1273" i="1"/>
  <c r="G1276" i="1"/>
  <c r="H1276" i="1"/>
  <c r="G1277" i="1"/>
  <c r="H1277" i="1"/>
  <c r="G1280" i="1"/>
  <c r="H1280" i="1"/>
  <c r="G1281" i="1"/>
  <c r="H1281" i="1"/>
  <c r="G1284" i="1"/>
  <c r="H1284" i="1"/>
  <c r="G1285" i="1"/>
  <c r="H1285" i="1"/>
  <c r="G1288" i="1"/>
  <c r="H1288" i="1"/>
  <c r="G1289" i="1"/>
  <c r="H1289" i="1"/>
  <c r="G1292" i="1"/>
  <c r="H1292" i="1"/>
  <c r="G1293" i="1"/>
  <c r="H1293" i="1"/>
  <c r="G1296" i="1"/>
  <c r="H1296" i="1"/>
  <c r="G1297" i="1"/>
  <c r="H1297" i="1"/>
  <c r="H1440" i="1"/>
  <c r="G1440" i="1"/>
  <c r="J1440" i="1"/>
  <c r="H1442" i="1"/>
  <c r="G1442" i="1"/>
  <c r="I1442" i="1" s="1"/>
  <c r="J1442" i="1"/>
  <c r="H1444" i="1"/>
  <c r="G1444" i="1"/>
  <c r="J1444" i="1"/>
  <c r="H1446" i="1"/>
  <c r="G1446" i="1"/>
  <c r="I1446" i="1" s="1"/>
  <c r="J1446" i="1"/>
  <c r="H1447" i="1"/>
  <c r="J1447" i="1"/>
  <c r="H1448" i="1"/>
  <c r="G1448" i="1"/>
  <c r="J1448" i="1"/>
  <c r="J1449" i="1"/>
  <c r="H1450" i="1"/>
  <c r="G1450" i="1"/>
  <c r="I1450" i="1" s="1"/>
  <c r="J1450" i="1"/>
  <c r="J1451" i="1"/>
  <c r="H1452" i="1"/>
  <c r="G1452" i="1"/>
  <c r="I1452" i="1" s="1"/>
  <c r="J1452" i="1"/>
  <c r="H1456" i="1"/>
  <c r="G1456" i="1"/>
  <c r="I1456" i="1" s="1"/>
  <c r="J1456" i="1"/>
  <c r="H1457" i="1"/>
  <c r="J1457" i="1"/>
  <c r="H1458" i="1"/>
  <c r="G1458" i="1"/>
  <c r="J1458" i="1"/>
  <c r="J1459" i="1"/>
  <c r="H1460" i="1"/>
  <c r="G1460" i="1"/>
  <c r="I1460" i="1" s="1"/>
  <c r="J1460" i="1"/>
  <c r="H1462" i="1"/>
  <c r="J1462" i="1"/>
  <c r="H1463" i="1"/>
  <c r="G1463" i="1"/>
  <c r="J1463" i="1"/>
  <c r="J1464" i="1"/>
  <c r="H1465" i="1"/>
  <c r="G1465" i="1"/>
  <c r="I1465" i="1" s="1"/>
  <c r="J1465" i="1"/>
  <c r="J1466" i="1"/>
  <c r="H1467" i="1"/>
  <c r="G1467" i="1"/>
  <c r="I1467" i="1" s="1"/>
  <c r="J1467" i="1"/>
  <c r="J1468" i="1"/>
  <c r="H1469" i="1"/>
  <c r="G1469" i="1"/>
  <c r="H1470" i="1"/>
  <c r="G1470" i="1"/>
  <c r="H1471" i="1"/>
  <c r="G1471" i="1"/>
  <c r="I1471" i="1" s="1"/>
  <c r="J1471" i="1"/>
  <c r="H1472" i="1"/>
  <c r="J1472" i="1"/>
  <c r="H1473" i="1"/>
  <c r="G1473" i="1"/>
  <c r="J1473" i="1"/>
  <c r="J1474" i="1"/>
  <c r="H1475" i="1"/>
  <c r="G1475" i="1"/>
  <c r="H1476" i="1"/>
  <c r="G1476" i="1"/>
  <c r="I1476" i="1" s="1"/>
  <c r="J1476" i="1"/>
  <c r="J1477" i="1"/>
  <c r="H1478" i="1"/>
  <c r="G1478" i="1"/>
  <c r="I1478" i="1" s="1"/>
  <c r="J1478" i="1"/>
  <c r="J1479" i="1"/>
  <c r="H1480" i="1"/>
  <c r="G1480" i="1"/>
  <c r="H1482" i="1"/>
  <c r="G1482" i="1"/>
  <c r="H1483" i="1"/>
  <c r="G1483" i="1"/>
  <c r="H1484" i="1"/>
  <c r="G1484" i="1"/>
  <c r="H1486" i="1"/>
  <c r="G1486" i="1"/>
  <c r="H1487" i="1"/>
  <c r="G1487" i="1"/>
  <c r="H1488" i="1"/>
  <c r="G1488" i="1"/>
  <c r="H1490" i="1"/>
  <c r="G1490" i="1"/>
  <c r="H1491" i="1"/>
  <c r="G1491" i="1"/>
  <c r="H1492" i="1"/>
  <c r="G1492" i="1"/>
  <c r="H1494" i="1"/>
  <c r="G1494" i="1"/>
  <c r="H1495" i="1"/>
  <c r="G1495" i="1"/>
  <c r="H1496" i="1"/>
  <c r="G1496" i="1"/>
  <c r="H1498" i="1"/>
  <c r="G1498" i="1"/>
  <c r="H1499" i="1"/>
  <c r="G1499" i="1"/>
  <c r="H1500" i="1"/>
  <c r="G1500" i="1"/>
  <c r="H1502" i="1"/>
  <c r="G1502" i="1"/>
  <c r="H1503" i="1"/>
  <c r="G1503" i="1"/>
  <c r="H1504" i="1"/>
  <c r="G1504" i="1"/>
  <c r="H1506" i="1"/>
  <c r="G1506" i="1"/>
  <c r="H1507" i="1"/>
  <c r="G1507" i="1"/>
  <c r="H1508" i="1"/>
  <c r="G1508" i="1"/>
  <c r="H1510" i="1"/>
  <c r="G1510" i="1"/>
  <c r="H1511" i="1"/>
  <c r="G1511" i="1"/>
  <c r="H1512" i="1"/>
  <c r="G1512" i="1"/>
  <c r="H1514" i="1"/>
  <c r="G1514" i="1"/>
  <c r="H1515" i="1"/>
  <c r="G1515" i="1"/>
  <c r="H1516" i="1"/>
  <c r="G1516" i="1"/>
  <c r="H1519" i="1"/>
  <c r="G1519" i="1"/>
  <c r="H1520" i="1"/>
  <c r="G1520" i="1"/>
  <c r="H1522" i="1"/>
  <c r="G1522" i="1"/>
  <c r="H1523" i="1"/>
  <c r="G1523" i="1"/>
  <c r="H1526" i="1"/>
  <c r="G1526" i="1"/>
  <c r="H1527" i="1"/>
  <c r="G1527" i="1"/>
  <c r="H1528" i="1"/>
  <c r="G1528" i="1"/>
  <c r="H1530" i="1"/>
  <c r="G1530" i="1"/>
  <c r="H1531" i="1"/>
  <c r="G1531" i="1"/>
  <c r="H1532" i="1"/>
  <c r="G1532" i="1"/>
  <c r="H1534" i="1"/>
  <c r="G1534" i="1"/>
  <c r="H1535" i="1"/>
  <c r="G1535" i="1"/>
  <c r="H1536" i="1"/>
  <c r="G1536" i="1"/>
  <c r="H1538" i="1"/>
  <c r="G1538" i="1"/>
  <c r="H1539" i="1"/>
  <c r="G1539" i="1"/>
  <c r="H1540" i="1"/>
  <c r="G1540" i="1"/>
  <c r="G1541" i="1"/>
  <c r="H1541" i="1"/>
  <c r="H1542" i="1"/>
  <c r="G1542" i="1"/>
  <c r="H1543" i="1"/>
  <c r="G1543" i="1"/>
  <c r="H1544" i="1"/>
  <c r="G1544" i="1"/>
  <c r="G1545" i="1"/>
  <c r="H1545" i="1"/>
  <c r="H1546" i="1"/>
  <c r="G1546" i="1"/>
  <c r="H1547" i="1"/>
  <c r="G1547" i="1"/>
  <c r="H1548" i="1"/>
  <c r="G1548" i="1"/>
  <c r="G1549" i="1"/>
  <c r="H1549" i="1"/>
  <c r="H1550" i="1"/>
  <c r="G1550" i="1"/>
  <c r="H1551" i="1"/>
  <c r="G1551" i="1"/>
  <c r="H1552" i="1"/>
  <c r="G1552" i="1"/>
  <c r="G1553" i="1"/>
  <c r="H1553" i="1"/>
  <c r="H1554" i="1"/>
  <c r="G1554" i="1"/>
  <c r="H1555" i="1"/>
  <c r="G1555" i="1"/>
  <c r="H1556" i="1"/>
  <c r="G1556" i="1"/>
  <c r="G1557" i="1"/>
  <c r="H1557" i="1"/>
  <c r="H1558" i="1"/>
  <c r="G1558" i="1"/>
  <c r="H1559" i="1"/>
  <c r="G1559" i="1"/>
  <c r="H1560" i="1"/>
  <c r="G1560" i="1"/>
  <c r="G1561" i="1"/>
  <c r="H1561" i="1"/>
  <c r="H1562" i="1"/>
  <c r="G1562" i="1"/>
  <c r="H1563" i="1"/>
  <c r="G1563" i="1"/>
  <c r="H1564" i="1"/>
  <c r="G1564" i="1"/>
  <c r="G1565" i="1"/>
  <c r="H1565" i="1"/>
  <c r="H1566" i="1"/>
  <c r="G1566" i="1"/>
  <c r="H1567" i="1"/>
  <c r="G1567" i="1"/>
  <c r="H1568" i="1"/>
  <c r="G1568" i="1"/>
  <c r="G1569" i="1"/>
  <c r="H1569" i="1"/>
  <c r="H1570" i="1"/>
  <c r="G1570" i="1"/>
  <c r="H1571" i="1"/>
  <c r="G1571" i="1"/>
  <c r="H1572" i="1"/>
  <c r="G1572" i="1"/>
  <c r="H1575" i="1"/>
  <c r="G1575" i="1"/>
  <c r="H1576" i="1"/>
  <c r="G1576" i="1"/>
  <c r="H1578" i="1"/>
  <c r="G1578" i="1"/>
  <c r="H1579" i="1"/>
  <c r="G1579" i="1"/>
  <c r="H1580" i="1"/>
  <c r="G1580" i="1"/>
  <c r="D7" i="4"/>
  <c r="C3" i="1" s="1"/>
  <c r="F8" i="4"/>
  <c r="D139" i="4"/>
  <c r="F140" i="4"/>
  <c r="F188" i="4"/>
  <c r="E224" i="4"/>
  <c r="D220" i="1" s="1"/>
  <c r="F264" i="4"/>
  <c r="E351" i="4"/>
  <c r="E580" i="4"/>
  <c r="D574" i="1" s="1"/>
  <c r="G143" i="9"/>
  <c r="E143" i="9" s="1"/>
  <c r="B143" i="9" s="1"/>
  <c r="F603" i="4"/>
  <c r="E7" i="5"/>
  <c r="G290" i="9"/>
  <c r="F88" i="5"/>
  <c r="D134" i="5"/>
  <c r="F135" i="5"/>
  <c r="G291" i="9"/>
  <c r="E291" i="9" s="1"/>
  <c r="B291" i="9" s="1"/>
  <c r="F149" i="5"/>
  <c r="E206" i="5"/>
  <c r="D114" i="6"/>
  <c r="F115" i="6"/>
  <c r="F118" i="6"/>
  <c r="D22" i="7"/>
  <c r="D49" i="8"/>
  <c r="B23" i="9"/>
  <c r="E24" i="9"/>
  <c r="E28" i="9"/>
  <c r="B28" i="9" s="1"/>
  <c r="B31" i="9"/>
  <c r="E32" i="9"/>
  <c r="B32" i="9" s="1"/>
  <c r="B35" i="9"/>
  <c r="E36" i="9"/>
  <c r="B36" i="9" s="1"/>
  <c r="E38" i="9"/>
  <c r="B38" i="9" s="1"/>
  <c r="B39" i="9"/>
  <c r="E42" i="9"/>
  <c r="B42" i="9" s="1"/>
  <c r="B43" i="9"/>
  <c r="B47" i="9"/>
  <c r="E48" i="9"/>
  <c r="B48" i="9" s="1"/>
  <c r="E50" i="9"/>
  <c r="B50" i="9" s="1"/>
  <c r="B51" i="9"/>
  <c r="B52" i="9"/>
  <c r="E54" i="9"/>
  <c r="B54" i="9" s="1"/>
  <c r="B55" i="9"/>
  <c r="B56" i="9"/>
  <c r="B58" i="9"/>
  <c r="B59" i="9"/>
  <c r="E60" i="9"/>
  <c r="B60" i="9" s="1"/>
  <c r="B62" i="9"/>
  <c r="B63" i="9"/>
  <c r="E64" i="9"/>
  <c r="B64" i="9" s="1"/>
  <c r="B66" i="9"/>
  <c r="B67" i="9"/>
  <c r="B68" i="9"/>
  <c r="B70" i="9"/>
  <c r="B71" i="9"/>
  <c r="E72" i="9"/>
  <c r="B72" i="9" s="1"/>
  <c r="B74" i="9"/>
  <c r="B75" i="9"/>
  <c r="E76" i="9"/>
  <c r="B76" i="9" s="1"/>
  <c r="B78" i="9"/>
  <c r="B79" i="9"/>
  <c r="E80" i="9"/>
  <c r="B80" i="9" s="1"/>
  <c r="B82" i="9"/>
  <c r="B83" i="9"/>
  <c r="E84" i="9"/>
  <c r="B84" i="9" s="1"/>
  <c r="B86" i="9"/>
  <c r="B87" i="9"/>
  <c r="E88" i="9"/>
  <c r="B88" i="9" s="1"/>
  <c r="B90" i="9"/>
  <c r="B91" i="9"/>
  <c r="E92" i="9"/>
  <c r="B92" i="9" s="1"/>
  <c r="B94" i="9"/>
  <c r="B95" i="9"/>
  <c r="E96" i="9"/>
  <c r="B96" i="9" s="1"/>
  <c r="B98" i="9"/>
  <c r="B99" i="9"/>
  <c r="E100" i="9"/>
  <c r="B100" i="9" s="1"/>
  <c r="B102" i="9"/>
  <c r="B103" i="9"/>
  <c r="E104" i="9"/>
  <c r="B104" i="9" s="1"/>
  <c r="B106" i="9"/>
  <c r="B107" i="9"/>
  <c r="E108" i="9"/>
  <c r="B108" i="9" s="1"/>
  <c r="B110" i="9"/>
  <c r="B111" i="9"/>
  <c r="E112" i="9"/>
  <c r="B112" i="9" s="1"/>
  <c r="B114" i="9"/>
  <c r="B115" i="9"/>
  <c r="E116" i="9"/>
  <c r="B116" i="9" s="1"/>
  <c r="E118" i="9"/>
  <c r="B118" i="9" s="1"/>
  <c r="E122" i="9"/>
  <c r="B122" i="9" s="1"/>
  <c r="E126" i="9"/>
  <c r="B126" i="9" s="1"/>
  <c r="E130" i="9"/>
  <c r="B130" i="9" s="1"/>
  <c r="E134" i="9"/>
  <c r="B137" i="9"/>
  <c r="E138" i="9"/>
  <c r="B138" i="9" s="1"/>
  <c r="B141" i="9"/>
  <c r="E142" i="9"/>
  <c r="B145" i="9"/>
  <c r="E146" i="9"/>
  <c r="B149" i="9"/>
  <c r="E150" i="9"/>
  <c r="B150" i="9" s="1"/>
  <c r="B153" i="9"/>
  <c r="E154" i="9"/>
  <c r="B156" i="9"/>
  <c r="B157" i="9"/>
  <c r="E158" i="9"/>
  <c r="B158" i="9" s="1"/>
  <c r="B216" i="9"/>
  <c r="F218" i="9"/>
  <c r="F220" i="9"/>
  <c r="B220" i="9" s="1"/>
  <c r="B223" i="9"/>
  <c r="B224" i="9"/>
  <c r="F226" i="9"/>
  <c r="B226" i="9" s="1"/>
  <c r="F228" i="9"/>
  <c r="B228" i="9" s="1"/>
  <c r="B231" i="9"/>
  <c r="B232" i="9"/>
  <c r="F234" i="9"/>
  <c r="F236" i="9"/>
  <c r="B236" i="9" s="1"/>
  <c r="B239" i="9"/>
  <c r="B240" i="9"/>
  <c r="B242" i="9"/>
  <c r="B244" i="9"/>
  <c r="B246" i="9"/>
  <c r="B248" i="9"/>
  <c r="B250" i="9"/>
  <c r="B252" i="9"/>
  <c r="B254" i="9"/>
  <c r="B256" i="9"/>
  <c r="B258" i="9"/>
  <c r="B260" i="9"/>
  <c r="B262" i="9"/>
  <c r="B264" i="9"/>
  <c r="B266" i="9"/>
  <c r="B268" i="9"/>
  <c r="B270" i="9"/>
  <c r="B273" i="9"/>
  <c r="F277" i="9"/>
  <c r="E284" i="9"/>
  <c r="B284" i="9" s="1"/>
  <c r="B286" i="9"/>
  <c r="B287" i="9"/>
  <c r="E289" i="9"/>
  <c r="B289" i="9" s="1"/>
  <c r="E293" i="9"/>
  <c r="B293" i="9" s="1"/>
  <c r="E297" i="9"/>
  <c r="B297" i="9" s="1"/>
  <c r="B298" i="9"/>
  <c r="E301" i="9"/>
  <c r="B301" i="9" s="1"/>
  <c r="B302" i="9"/>
  <c r="B306" i="9"/>
  <c r="B307" i="9"/>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G1259" i="1"/>
  <c r="H1259" i="1"/>
  <c r="G1262" i="1"/>
  <c r="H1262" i="1"/>
  <c r="G1267" i="1"/>
  <c r="H1267" i="1"/>
  <c r="G1270" i="1"/>
  <c r="H1270" i="1"/>
  <c r="G1275" i="1"/>
  <c r="H1275" i="1"/>
  <c r="G1278" i="1"/>
  <c r="H1278" i="1"/>
  <c r="G1283" i="1"/>
  <c r="H1283" i="1"/>
  <c r="G1286" i="1"/>
  <c r="H1286" i="1"/>
  <c r="G1291" i="1"/>
  <c r="H1291" i="1"/>
  <c r="G1294" i="1"/>
  <c r="H1294" i="1"/>
  <c r="G1299" i="1"/>
  <c r="H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J1439" i="1"/>
  <c r="F7" i="4"/>
  <c r="H1525" i="1"/>
  <c r="G1525" i="1"/>
  <c r="H1577" i="1"/>
  <c r="G157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H1493" i="1"/>
  <c r="G1493" i="1"/>
  <c r="H1509" i="1"/>
  <c r="G1509" i="1"/>
  <c r="H1529" i="1"/>
  <c r="G1529" i="1"/>
  <c r="H1574" i="1"/>
  <c r="G1574" i="1"/>
  <c r="G967" i="1"/>
  <c r="H1443" i="1"/>
  <c r="G1443" i="1"/>
  <c r="I1443" i="1" s="1"/>
  <c r="J1443" i="1"/>
  <c r="H1477" i="1"/>
  <c r="H1481" i="1"/>
  <c r="G1481" i="1"/>
  <c r="H1497" i="1"/>
  <c r="G1497" i="1"/>
  <c r="H1513" i="1"/>
  <c r="G1513" i="1"/>
  <c r="F134" i="4"/>
  <c r="D133" i="4"/>
  <c r="F219" i="4"/>
  <c r="D215" i="4"/>
  <c r="I1440" i="1"/>
  <c r="I1444" i="1"/>
  <c r="H1485" i="1"/>
  <c r="G1485" i="1"/>
  <c r="H1501" i="1"/>
  <c r="G1501" i="1"/>
  <c r="H1533" i="1"/>
  <c r="G1533" i="1"/>
  <c r="F125" i="4"/>
  <c r="D124" i="4"/>
  <c r="F197" i="4"/>
  <c r="D196" i="4"/>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H1441" i="1"/>
  <c r="G1441" i="1"/>
  <c r="I1441" i="1" s="1"/>
  <c r="J1441" i="1"/>
  <c r="H1445" i="1"/>
  <c r="G1445" i="1"/>
  <c r="I1448" i="1"/>
  <c r="H1455" i="1"/>
  <c r="I1458" i="1"/>
  <c r="I1463" i="1"/>
  <c r="H1468" i="1"/>
  <c r="I1473" i="1"/>
  <c r="H1479" i="1"/>
  <c r="H1489" i="1"/>
  <c r="G1489" i="1"/>
  <c r="H1505" i="1"/>
  <c r="G1505" i="1"/>
  <c r="H1521" i="1"/>
  <c r="G1521" i="1"/>
  <c r="H1537" i="1"/>
  <c r="G1537" i="1"/>
  <c r="E7" i="4"/>
  <c r="G1447" i="1"/>
  <c r="I1447" i="1" s="1"/>
  <c r="G1449" i="1"/>
  <c r="I1449" i="1" s="1"/>
  <c r="G1451" i="1"/>
  <c r="I1451" i="1" s="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F45" i="4"/>
  <c r="D44" i="4"/>
  <c r="F62" i="4"/>
  <c r="E196" i="4"/>
  <c r="D192" i="1" s="1"/>
  <c r="D224" i="4"/>
  <c r="F231" i="4"/>
  <c r="F153" i="4"/>
  <c r="D152" i="4"/>
  <c r="E163" i="4"/>
  <c r="D159" i="1" s="1"/>
  <c r="H1573" i="1"/>
  <c r="G1573" i="1"/>
  <c r="F50" i="4"/>
  <c r="F74" i="4"/>
  <c r="F106" i="4"/>
  <c r="H308" i="9"/>
  <c r="E176" i="5"/>
  <c r="E263" i="4"/>
  <c r="D299" i="4"/>
  <c r="F460" i="4"/>
  <c r="D459" i="4"/>
  <c r="D238" i="5"/>
  <c r="F239" i="5"/>
  <c r="D89" i="6"/>
  <c r="G209" i="9"/>
  <c r="E209" i="9" s="1"/>
  <c r="B209" i="9" s="1"/>
  <c r="D163" i="4"/>
  <c r="D351" i="4"/>
  <c r="F356" i="4"/>
  <c r="D363" i="4"/>
  <c r="E644" i="4"/>
  <c r="D638" i="1" s="1"/>
  <c r="F530" i="4"/>
  <c r="D529" i="4"/>
  <c r="D118" i="5"/>
  <c r="D190" i="5"/>
  <c r="F36" i="6"/>
  <c r="D35" i="6"/>
  <c r="E26" i="9"/>
  <c r="B26" i="9" s="1"/>
  <c r="E34" i="9"/>
  <c r="B34" i="9" s="1"/>
  <c r="B40" i="9"/>
  <c r="D311" i="4"/>
  <c r="D643" i="4"/>
  <c r="F416" i="4"/>
  <c r="E459" i="4"/>
  <c r="D453" i="1" s="1"/>
  <c r="D472" i="4"/>
  <c r="D484" i="4"/>
  <c r="E529" i="4"/>
  <c r="D580" i="4"/>
  <c r="F585" i="4"/>
  <c r="F594" i="4"/>
  <c r="D593" i="4"/>
  <c r="F8" i="5"/>
  <c r="D177" i="5"/>
  <c r="F180" i="5"/>
  <c r="F207" i="5"/>
  <c r="D206" i="5"/>
  <c r="F5" i="6"/>
  <c r="F130" i="6"/>
  <c r="D129" i="6"/>
  <c r="G275" i="9"/>
  <c r="E275" i="9" s="1"/>
  <c r="B275" i="9" s="1"/>
  <c r="G164" i="9"/>
  <c r="E164" i="9" s="1"/>
  <c r="B164" i="9" s="1"/>
  <c r="G162" i="9"/>
  <c r="E162" i="9" s="1"/>
  <c r="B162" i="9" s="1"/>
  <c r="B24" i="9"/>
  <c r="D12" i="5"/>
  <c r="F45" i="5"/>
  <c r="F70" i="5"/>
  <c r="D69" i="5"/>
  <c r="D42" i="8"/>
  <c r="E22" i="9"/>
  <c r="B22" i="9" s="1"/>
  <c r="E30" i="9"/>
  <c r="B30" i="9" s="1"/>
  <c r="B44" i="9"/>
  <c r="E46" i="9"/>
  <c r="B46" i="9" s="1"/>
  <c r="E136" i="9"/>
  <c r="B136" i="9" s="1"/>
  <c r="E148" i="9"/>
  <c r="B148" i="9" s="1"/>
  <c r="G193" i="9"/>
  <c r="E193" i="9" s="1"/>
  <c r="B193" i="9" s="1"/>
  <c r="G201" i="9"/>
  <c r="E201" i="9" s="1"/>
  <c r="B201" i="9" s="1"/>
  <c r="M213" i="9"/>
  <c r="G281" i="9"/>
  <c r="E281" i="9" s="1"/>
  <c r="B281"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E166" i="9" s="1"/>
  <c r="B166" i="9" s="1"/>
  <c r="H165" i="9"/>
  <c r="I10" i="9"/>
  <c r="B134" i="9"/>
  <c r="B142" i="9"/>
  <c r="B146" i="9"/>
  <c r="B154" i="9"/>
  <c r="G161" i="9"/>
  <c r="E161" i="9" s="1"/>
  <c r="B161" i="9" s="1"/>
  <c r="G163" i="9"/>
  <c r="E163" i="9" s="1"/>
  <c r="B163" i="9" s="1"/>
  <c r="G165" i="9"/>
  <c r="E165" i="9" s="1"/>
  <c r="B165" i="9" s="1"/>
  <c r="G188" i="9"/>
  <c r="E188" i="9" s="1"/>
  <c r="B188" i="9" s="1"/>
  <c r="E290" i="9"/>
  <c r="B290" i="9" s="1"/>
  <c r="E140" i="9"/>
  <c r="B140" i="9" s="1"/>
  <c r="E144" i="9"/>
  <c r="B144" i="9" s="1"/>
  <c r="E152" i="9"/>
  <c r="B152" i="9" s="1"/>
  <c r="E160" i="9"/>
  <c r="B160" i="9" s="1"/>
  <c r="G192" i="9"/>
  <c r="E192" i="9" s="1"/>
  <c r="G197" i="9"/>
  <c r="E197" i="9" s="1"/>
  <c r="B197" i="9" s="1"/>
  <c r="G205" i="9"/>
  <c r="E205" i="9" s="1"/>
  <c r="B205" i="9" s="1"/>
  <c r="L213" i="9"/>
  <c r="F213" i="9" s="1"/>
  <c r="B213" i="9" s="1"/>
  <c r="B218" i="9"/>
  <c r="B234" i="9"/>
  <c r="B221" i="9"/>
  <c r="B229" i="9"/>
  <c r="B237" i="9"/>
  <c r="B299" i="9"/>
  <c r="B225" i="9"/>
  <c r="B233" i="9"/>
  <c r="B241" i="9"/>
  <c r="B243" i="9"/>
  <c r="B245" i="9"/>
  <c r="B247" i="9"/>
  <c r="B249" i="9"/>
  <c r="B251" i="9"/>
  <c r="B253" i="9"/>
  <c r="B255" i="9"/>
  <c r="B257" i="9"/>
  <c r="B259" i="9"/>
  <c r="B261" i="9"/>
  <c r="B263" i="9"/>
  <c r="B265" i="9"/>
  <c r="B267" i="9"/>
  <c r="B269" i="9"/>
  <c r="B271" i="9"/>
  <c r="B295" i="9"/>
  <c r="B303" i="9"/>
  <c r="G1223" i="1" l="1"/>
  <c r="E237" i="5"/>
  <c r="I23" i="3" s="1"/>
  <c r="D1046" i="1"/>
  <c r="I21" i="3"/>
  <c r="I28" i="3"/>
  <c r="D1435" i="1"/>
  <c r="B192" i="9"/>
  <c r="D259" i="1"/>
  <c r="F263" i="4"/>
  <c r="C1524" i="1"/>
  <c r="D43" i="8"/>
  <c r="H30" i="3"/>
  <c r="C1453" i="1"/>
  <c r="D5" i="7"/>
  <c r="F114" i="6"/>
  <c r="H27" i="3"/>
  <c r="C1408" i="1"/>
  <c r="H311" i="9"/>
  <c r="D1183" i="1"/>
  <c r="F134" i="5"/>
  <c r="C1112" i="1"/>
  <c r="E6" i="5"/>
  <c r="D984" i="1" s="1"/>
  <c r="I20" i="3"/>
  <c r="D985" i="1"/>
  <c r="E350" i="4"/>
  <c r="D346" i="1"/>
  <c r="F139" i="4"/>
  <c r="C135" i="1"/>
  <c r="F299" i="4"/>
  <c r="D298" i="4"/>
  <c r="C294" i="1"/>
  <c r="D68" i="5"/>
  <c r="F69" i="5"/>
  <c r="C1047" i="1"/>
  <c r="F580" i="4"/>
  <c r="C574" i="1"/>
  <c r="F311" i="4"/>
  <c r="C306" i="1"/>
  <c r="F35" i="6"/>
  <c r="H25" i="3"/>
  <c r="C1329" i="1"/>
  <c r="D528" i="4"/>
  <c r="F529" i="4"/>
  <c r="C523" i="1"/>
  <c r="F459" i="4"/>
  <c r="C453" i="1"/>
  <c r="H259" i="1"/>
  <c r="G259" i="1"/>
  <c r="C40" i="1"/>
  <c r="F44" i="4"/>
  <c r="E6" i="4"/>
  <c r="D3" i="1"/>
  <c r="F124" i="4"/>
  <c r="C120" i="1"/>
  <c r="F133" i="4"/>
  <c r="C129" i="1"/>
  <c r="D6" i="4"/>
  <c r="G311" i="9"/>
  <c r="E311" i="9" s="1"/>
  <c r="B311" i="9" s="1"/>
  <c r="F206" i="5"/>
  <c r="C1183" i="1"/>
  <c r="F363" i="4"/>
  <c r="C358" i="1"/>
  <c r="H19" i="9"/>
  <c r="E19" i="9" s="1"/>
  <c r="B19" i="9" s="1"/>
  <c r="I22" i="3"/>
  <c r="D1153" i="1"/>
  <c r="D141" i="6"/>
  <c r="F593" i="4"/>
  <c r="C587" i="1"/>
  <c r="E528" i="4"/>
  <c r="D523" i="1"/>
  <c r="D420" i="4"/>
  <c r="D350" i="4"/>
  <c r="F351" i="4"/>
  <c r="C346" i="1"/>
  <c r="F89" i="6"/>
  <c r="C1383" i="1"/>
  <c r="E151" i="4"/>
  <c r="H21" i="9"/>
  <c r="G21" i="9"/>
  <c r="F152" i="4"/>
  <c r="D151" i="4"/>
  <c r="C148" i="1"/>
  <c r="F224" i="4"/>
  <c r="C220" i="1"/>
  <c r="K1451" i="9"/>
  <c r="G314" i="9"/>
  <c r="E314" i="9" s="1"/>
  <c r="B314" i="9" s="1"/>
  <c r="I34" i="3"/>
  <c r="C1517" i="1"/>
  <c r="F129" i="6"/>
  <c r="C1423" i="1"/>
  <c r="G308" i="9"/>
  <c r="E308" i="9" s="1"/>
  <c r="B308" i="9" s="1"/>
  <c r="F177" i="5"/>
  <c r="D176" i="5"/>
  <c r="C1154" i="1"/>
  <c r="F484" i="4"/>
  <c r="C478" i="1"/>
  <c r="G310" i="9"/>
  <c r="E310" i="9" s="1"/>
  <c r="B310" i="9" s="1"/>
  <c r="F190" i="5"/>
  <c r="C1167" i="1"/>
  <c r="H638" i="1"/>
  <c r="G638" i="1"/>
  <c r="F163" i="4"/>
  <c r="C159" i="1"/>
  <c r="E420" i="4"/>
  <c r="F196" i="4"/>
  <c r="C192" i="1"/>
  <c r="F215" i="4"/>
  <c r="C211" i="1"/>
  <c r="F12" i="5"/>
  <c r="C990" i="1"/>
  <c r="D7" i="5"/>
  <c r="F472" i="4"/>
  <c r="C466" i="1"/>
  <c r="F643" i="4"/>
  <c r="C637" i="1"/>
  <c r="F118" i="5"/>
  <c r="C1096" i="1"/>
  <c r="F238" i="5"/>
  <c r="D237" i="5"/>
  <c r="C1215" i="1"/>
  <c r="I1439" i="1"/>
  <c r="E175" i="5" l="1"/>
  <c r="D1214" i="1"/>
  <c r="H135" i="1"/>
  <c r="G135" i="1"/>
  <c r="E408" i="4"/>
  <c r="D403" i="1" s="1"/>
  <c r="D345" i="1"/>
  <c r="E407" i="4"/>
  <c r="D402" i="1" s="1"/>
  <c r="H1112" i="1"/>
  <c r="G1112" i="1"/>
  <c r="H1408" i="1"/>
  <c r="G1408" i="1"/>
  <c r="C1436" i="1"/>
  <c r="G316" i="9"/>
  <c r="E316" i="9" s="1"/>
  <c r="H29" i="3"/>
  <c r="H1453" i="1"/>
  <c r="G1453" i="1"/>
  <c r="I35" i="3"/>
  <c r="C1518" i="1"/>
  <c r="G313" i="9"/>
  <c r="E313" i="9" s="1"/>
  <c r="B313" i="9" s="1"/>
  <c r="H1524" i="1"/>
  <c r="G1524" i="1"/>
  <c r="F141" i="6"/>
  <c r="H28" i="3"/>
  <c r="C1435" i="1"/>
  <c r="F237" i="5"/>
  <c r="H23" i="3"/>
  <c r="C1214" i="1"/>
  <c r="H637" i="1"/>
  <c r="G637" i="1"/>
  <c r="D6" i="5"/>
  <c r="F7" i="5"/>
  <c r="H20" i="3"/>
  <c r="C985" i="1"/>
  <c r="H192" i="1"/>
  <c r="G192" i="1"/>
  <c r="E635" i="4"/>
  <c r="D629" i="1" s="1"/>
  <c r="D414" i="1"/>
  <c r="H478" i="1"/>
  <c r="G478" i="1"/>
  <c r="D289" i="4"/>
  <c r="D290" i="4" s="1"/>
  <c r="H17" i="3"/>
  <c r="F151" i="4"/>
  <c r="C147" i="1"/>
  <c r="I17" i="3"/>
  <c r="E289" i="4"/>
  <c r="E290" i="4" s="1"/>
  <c r="D286" i="1" s="1"/>
  <c r="D147" i="1"/>
  <c r="E636" i="4"/>
  <c r="D630" i="1" s="1"/>
  <c r="D522" i="1"/>
  <c r="H358" i="1"/>
  <c r="G358" i="1"/>
  <c r="H120" i="1"/>
  <c r="G120" i="1"/>
  <c r="H453" i="1"/>
  <c r="G453" i="1"/>
  <c r="D636" i="4"/>
  <c r="F528" i="4"/>
  <c r="C522" i="1"/>
  <c r="H306" i="1"/>
  <c r="G306" i="1"/>
  <c r="H1047" i="1"/>
  <c r="G1047" i="1"/>
  <c r="D407" i="4"/>
  <c r="F298" i="4"/>
  <c r="C293" i="1"/>
  <c r="H1215" i="1"/>
  <c r="G1215" i="1"/>
  <c r="H148" i="1"/>
  <c r="G148" i="1"/>
  <c r="H294" i="1"/>
  <c r="G294" i="1"/>
  <c r="H990" i="1"/>
  <c r="G990" i="1"/>
  <c r="H159" i="1"/>
  <c r="G159" i="1"/>
  <c r="H1167" i="1"/>
  <c r="G1167" i="1"/>
  <c r="H1517" i="1"/>
  <c r="G1517" i="1"/>
  <c r="H11" i="3"/>
  <c r="H220" i="1"/>
  <c r="G220" i="1"/>
  <c r="H1383" i="1"/>
  <c r="G1383" i="1"/>
  <c r="D408" i="4"/>
  <c r="F350" i="4"/>
  <c r="C345" i="1"/>
  <c r="H587" i="1"/>
  <c r="G587" i="1"/>
  <c r="D412" i="4"/>
  <c r="F6" i="4"/>
  <c r="H16" i="3"/>
  <c r="C2" i="1"/>
  <c r="H40" i="1"/>
  <c r="G40" i="1"/>
  <c r="H1329" i="1"/>
  <c r="G1329" i="1"/>
  <c r="H9" i="3"/>
  <c r="F176" i="5"/>
  <c r="D175" i="5"/>
  <c r="H22" i="3"/>
  <c r="C1153" i="1"/>
  <c r="H1423" i="1"/>
  <c r="G1423" i="1"/>
  <c r="H346" i="1"/>
  <c r="G346" i="1"/>
  <c r="D1152" i="1"/>
  <c r="H278" i="9"/>
  <c r="E412" i="4"/>
  <c r="I16" i="3"/>
  <c r="D2" i="1"/>
  <c r="H1096" i="1"/>
  <c r="G1096" i="1"/>
  <c r="H466" i="1"/>
  <c r="G466" i="1"/>
  <c r="H211" i="1"/>
  <c r="G211" i="1"/>
  <c r="H1154" i="1"/>
  <c r="G1154" i="1"/>
  <c r="G318" i="9"/>
  <c r="E318" i="9" s="1"/>
  <c r="E21" i="9"/>
  <c r="F420" i="4"/>
  <c r="D635" i="4"/>
  <c r="C414" i="1"/>
  <c r="H1183" i="1"/>
  <c r="G1183" i="1"/>
  <c r="H129" i="1"/>
  <c r="G129" i="1"/>
  <c r="H3" i="1"/>
  <c r="G3" i="1"/>
  <c r="H523" i="1"/>
  <c r="G523" i="1"/>
  <c r="H574" i="1"/>
  <c r="G574" i="1"/>
  <c r="F68" i="5"/>
  <c r="H21" i="3"/>
  <c r="C1046" i="1"/>
  <c r="E312" i="9" l="1"/>
  <c r="H1518" i="1"/>
  <c r="G1518" i="1"/>
  <c r="B316" i="9"/>
  <c r="E315" i="9"/>
  <c r="I10" i="3" s="1"/>
  <c r="H1436" i="1"/>
  <c r="G1436" i="1"/>
  <c r="F290" i="4"/>
  <c r="C286" i="1"/>
  <c r="K3" i="9"/>
  <c r="D639" i="4"/>
  <c r="F412" i="4"/>
  <c r="C407" i="1"/>
  <c r="N3" i="9"/>
  <c r="I11" i="3"/>
  <c r="F636" i="4"/>
  <c r="C630" i="1"/>
  <c r="H147" i="1"/>
  <c r="G147" i="1"/>
  <c r="H1435" i="1"/>
  <c r="G1435" i="1"/>
  <c r="H1046" i="1"/>
  <c r="G1046" i="1"/>
  <c r="B21" i="9"/>
  <c r="E639" i="4"/>
  <c r="D407" i="1"/>
  <c r="H1153" i="1"/>
  <c r="G1153" i="1"/>
  <c r="H414" i="1"/>
  <c r="G414" i="1"/>
  <c r="E317" i="9"/>
  <c r="I9" i="3" s="1"/>
  <c r="B318" i="9"/>
  <c r="H2" i="1"/>
  <c r="G2" i="1"/>
  <c r="H345" i="1"/>
  <c r="G345" i="1"/>
  <c r="F407" i="4"/>
  <c r="C402" i="1"/>
  <c r="H1214" i="1"/>
  <c r="G1214" i="1"/>
  <c r="F408" i="4"/>
  <c r="C403" i="1"/>
  <c r="H293" i="1"/>
  <c r="G293" i="1"/>
  <c r="D413" i="4"/>
  <c r="D414" i="4" s="1"/>
  <c r="D291" i="4"/>
  <c r="F289" i="4"/>
  <c r="C285" i="1"/>
  <c r="H985" i="1"/>
  <c r="G985" i="1"/>
  <c r="F635" i="4"/>
  <c r="C629" i="1"/>
  <c r="F175" i="5"/>
  <c r="C1152" i="1"/>
  <c r="H522" i="1"/>
  <c r="G522" i="1"/>
  <c r="E413" i="4"/>
  <c r="E414" i="4" s="1"/>
  <c r="D409" i="1" s="1"/>
  <c r="E291" i="4"/>
  <c r="D287" i="1" s="1"/>
  <c r="D285" i="1"/>
  <c r="G285" i="9"/>
  <c r="E285" i="9" s="1"/>
  <c r="B285" i="9" s="1"/>
  <c r="G278" i="9"/>
  <c r="E278" i="9" s="1"/>
  <c r="F6" i="5"/>
  <c r="C984" i="1"/>
  <c r="F414" i="4" l="1"/>
  <c r="C409" i="1"/>
  <c r="E277" i="9"/>
  <c r="B278" i="9"/>
  <c r="H1152" i="1"/>
  <c r="G1152" i="1"/>
  <c r="H403" i="1"/>
  <c r="G403" i="1"/>
  <c r="H286" i="1"/>
  <c r="G286" i="1"/>
  <c r="E640" i="4"/>
  <c r="E415" i="4"/>
  <c r="D410" i="1" s="1"/>
  <c r="D408" i="1"/>
  <c r="F291" i="4"/>
  <c r="C287" i="1"/>
  <c r="H402" i="1"/>
  <c r="G402" i="1"/>
  <c r="H630" i="1"/>
  <c r="G630" i="1"/>
  <c r="H407" i="1"/>
  <c r="G407" i="1"/>
  <c r="D640" i="4"/>
  <c r="F413" i="4"/>
  <c r="D415" i="4"/>
  <c r="C408" i="1"/>
  <c r="H8" i="3"/>
  <c r="H984" i="1"/>
  <c r="G984" i="1"/>
  <c r="H629" i="1"/>
  <c r="G629" i="1"/>
  <c r="H285" i="1"/>
  <c r="G285" i="1"/>
  <c r="E641" i="4"/>
  <c r="D633" i="1"/>
  <c r="F639" i="4"/>
  <c r="D641" i="4"/>
  <c r="C633" i="1"/>
  <c r="H633" i="1" l="1"/>
  <c r="G633" i="1"/>
  <c r="D635" i="1"/>
  <c r="F641" i="4"/>
  <c r="C635" i="1"/>
  <c r="F415" i="4"/>
  <c r="C410" i="1"/>
  <c r="H287" i="1"/>
  <c r="G287" i="1"/>
  <c r="E642" i="4"/>
  <c r="E645" i="4" s="1"/>
  <c r="D634" i="1"/>
  <c r="M3" i="9"/>
  <c r="I8" i="3"/>
  <c r="D642" i="4"/>
  <c r="D645" i="4" s="1"/>
  <c r="F640" i="4"/>
  <c r="C634" i="1"/>
  <c r="H409" i="1"/>
  <c r="G409" i="1"/>
  <c r="H408" i="1"/>
  <c r="G408" i="1"/>
  <c r="F645" i="4" l="1"/>
  <c r="H18" i="3"/>
  <c r="C639" i="1"/>
  <c r="I18" i="3"/>
  <c r="D639" i="1"/>
  <c r="H634" i="1"/>
  <c r="G634" i="1"/>
  <c r="H635" i="1"/>
  <c r="G635" i="1"/>
  <c r="D646" i="4"/>
  <c r="F642" i="4"/>
  <c r="C636" i="1"/>
  <c r="E646" i="4"/>
  <c r="G276" i="9" s="1"/>
  <c r="E276" i="9" s="1"/>
  <c r="B276" i="9" s="1"/>
  <c r="D636" i="1"/>
  <c r="H410" i="1"/>
  <c r="G410" i="1"/>
  <c r="H636" i="1" l="1"/>
  <c r="G636" i="1"/>
  <c r="H639" i="1"/>
  <c r="G639" i="1"/>
  <c r="I19" i="3"/>
  <c r="D640" i="1"/>
  <c r="F646" i="4"/>
  <c r="H19" i="3"/>
  <c r="C640" i="1"/>
  <c r="H7" i="3" s="1"/>
  <c r="J3" i="9" l="1"/>
  <c r="H640" i="1"/>
  <c r="G640" i="1"/>
  <c r="G274" i="9" l="1"/>
  <c r="L272" i="9"/>
  <c r="M272" i="9"/>
  <c r="H274" i="9"/>
  <c r="H18" i="9"/>
  <c r="K10" i="9"/>
  <c r="J7" i="9"/>
  <c r="G16" i="9"/>
  <c r="K6" i="9"/>
  <c r="G18" i="9"/>
  <c r="M15" i="9"/>
  <c r="I12" i="9"/>
  <c r="I17" i="9"/>
  <c r="J11" i="9"/>
  <c r="I8" i="9"/>
  <c r="I5" i="9"/>
  <c r="J9" i="9"/>
  <c r="K5" i="9"/>
  <c r="J10" i="9"/>
  <c r="M16" i="9"/>
  <c r="J5" i="9"/>
  <c r="K7" i="9"/>
  <c r="J12" i="9"/>
  <c r="J17" i="9"/>
  <c r="H17" i="9"/>
  <c r="J8" i="9"/>
  <c r="I13" i="9"/>
  <c r="I6" i="9"/>
  <c r="K12" i="9"/>
  <c r="G17" i="9"/>
  <c r="I7" i="9"/>
  <c r="K13" i="9"/>
  <c r="I9" i="9"/>
  <c r="G15" i="9"/>
  <c r="K8" i="9"/>
  <c r="J13" i="9"/>
  <c r="K9" i="9"/>
  <c r="L15" i="9"/>
  <c r="K11" i="9"/>
  <c r="H16" i="9"/>
  <c r="H15" i="9"/>
  <c r="L16" i="9"/>
  <c r="J6" i="9"/>
  <c r="I11" i="9"/>
  <c r="E10" i="9" l="1"/>
  <c r="B10" i="9" s="1"/>
  <c r="E7" i="9"/>
  <c r="B7" i="9" s="1"/>
  <c r="E18" i="9"/>
  <c r="B18" i="9" s="1"/>
  <c r="F15" i="9"/>
  <c r="F16" i="9"/>
  <c r="E17" i="9"/>
  <c r="B17" i="9" s="1"/>
  <c r="E15" i="9"/>
  <c r="E13" i="9"/>
  <c r="B13" i="9" s="1"/>
  <c r="F272" i="9"/>
  <c r="F20" i="9" s="1"/>
  <c r="E11" i="9"/>
  <c r="B11" i="9" s="1"/>
  <c r="E6" i="9"/>
  <c r="B6" i="9" s="1"/>
  <c r="E5" i="9"/>
  <c r="E12" i="9"/>
  <c r="B12" i="9" s="1"/>
  <c r="E16" i="9"/>
  <c r="E8" i="9"/>
  <c r="B8" i="9" s="1"/>
  <c r="B272" i="9"/>
  <c r="E9" i="9"/>
  <c r="B9" i="9" s="1"/>
  <c r="E274" i="9"/>
  <c r="B15" i="9" l="1"/>
  <c r="B16" i="9"/>
  <c r="F14" i="9"/>
  <c r="F3" i="9" s="1"/>
  <c r="E14" i="9"/>
  <c r="B5"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<sst xmlns="http://schemas.openxmlformats.org/spreadsheetml/2006/main" count="4374" uniqueCount="3426">
  <si>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</si>
  <si>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</si>
  <si>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</si>
  <si>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</si>
  <si>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</si>
  <si>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</si>
  <si>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</si>
  <si>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</si>
  <si>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</si>
  <si>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</si>
  <si>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</si>
  <si>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</si>
  <si>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</si>
  <si>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</si>
  <si>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</si>
  <si>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</si>
  <si>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</si>
  <si>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</si>
  <si>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</si>
  <si>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</si>
  <si>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</si>
  <si>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</si>
  <si>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</si>
  <si>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</si>
  <si>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</si>
  <si>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</si>
  <si>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</si>
  <si>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</si>
  <si>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</si>
  <si>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</si>
  <si>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</si>
  <si>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EKONOMSKA ŠKOLA PULA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</si>
  <si>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</si>
  <si>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</si>
  <si>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</si>
  <si>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</si>
  <si>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</si>
  <si>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</si>
  <si>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</si>
  <si>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</si>
  <si>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</si>
  <si>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</si>
  <si>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</si>
  <si>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</si>
  <si>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</si>
  <si>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</si>
  <si>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</si>
  <si>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</si>
  <si>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</si>
  <si>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17466 - EKONOMSKA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</si>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</sst>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1042814.5900000001</v>
      </c>
      <c r="D2" s="6">
        <f>'PR-RAS'!E6</f>
        <v>1303877.3000000003</v>
      </c>
      <c r="E2" s="6">
        <v>0</v>
      </c>
      <c r="F2" s="6">
        <v>0</v>
      </c>
      <c r="G2" s="7">
        <f t="shared" ref="G2:G264" si="0">(B2/1000)*(C2*1+D2*2)</f>
        <v>3650.5691900000006</v>
      </c>
      <c r="H2" s="7">
        <f t="shared" ref="H2:H264" si="1">ABS(C2-ROUND(C2,0))+ABS(D2-ROUND(D2,0))</f>
        <v>0.71000000019557774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867655.06</v>
      </c>
      <c r="D46" s="1">
        <f>'PR-RAS'!E50</f>
        <v>1082211.83</v>
      </c>
      <c r="E46" s="1">
        <v>0</v>
      </c>
      <c r="F46" s="1">
        <v>0</v>
      </c>
      <c r="G46" s="2">
        <f t="shared" si="0"/>
        <v>136443.54240000001</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225</v>
      </c>
      <c r="D58" s="1">
        <f>'PR-RAS'!E62</f>
        <v>0</v>
      </c>
      <c r="E58" s="1">
        <v>0</v>
      </c>
      <c r="F58" s="1">
        <v>0</v>
      </c>
      <c r="G58" s="2">
        <f t="shared" si="0"/>
        <v>12.825000000000001</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225</v>
      </c>
      <c r="D59" s="1">
        <f>'PR-RAS'!E63</f>
        <v>0</v>
      </c>
      <c r="E59" s="1">
        <v>0</v>
      </c>
      <c r="F59" s="1">
        <v>0</v>
      </c>
      <c r="G59" s="2">
        <f t="shared" si="0"/>
        <v>13.05</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865928.75</v>
      </c>
      <c r="D64" s="1">
        <f>'PR-RAS'!E68</f>
        <v>1080716.23</v>
      </c>
      <c r="E64" s="1">
        <v>0</v>
      </c>
      <c r="F64" s="1">
        <v>0</v>
      </c>
      <c r="G64" s="2">
        <f t="shared" si="0"/>
        <v>190723.75623</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865397.75</v>
      </c>
      <c r="D65" s="1">
        <f>'PR-RAS'!E69</f>
        <v>1080176.23</v>
      </c>
      <c r="E65" s="1">
        <v>0</v>
      </c>
      <c r="F65" s="1">
        <v>0</v>
      </c>
      <c r="G65" s="2">
        <f t="shared" si="0"/>
        <v>193648.01344000001</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531</v>
      </c>
      <c r="D66" s="1">
        <f>'PR-RAS'!E70</f>
        <v>540</v>
      </c>
      <c r="E66" s="1">
        <v>0</v>
      </c>
      <c r="F66" s="1">
        <v>0</v>
      </c>
      <c r="G66" s="2">
        <f t="shared" si="0"/>
        <v>104.715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1501.31</v>
      </c>
      <c r="D70" s="1">
        <f>'PR-RAS'!E74</f>
        <v>1465.6</v>
      </c>
      <c r="E70" s="1">
        <v>0</v>
      </c>
      <c r="F70" s="1">
        <v>0</v>
      </c>
      <c r="G70" s="2">
        <f t="shared" si="0"/>
        <v>305.84319000000005</v>
      </c>
      <c r="H70" s="2">
        <f t="shared" si="1"/>
        <v>0.71000000000003638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1501.31</v>
      </c>
      <c r="D71" s="1">
        <f>'PR-RAS'!E75</f>
        <v>1465.6</v>
      </c>
      <c r="E71" s="1">
        <v>0</v>
      </c>
      <c r="F71" s="1">
        <v>0</v>
      </c>
      <c r="G71" s="2">
        <f t="shared" si="0"/>
        <v>310.27570000000003</v>
      </c>
      <c r="H71" s="2">
        <f t="shared" si="1"/>
        <v>0.71000000000003638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30</v>
      </c>
      <c r="E73" s="1">
        <v>0</v>
      </c>
      <c r="F73" s="1">
        <v>0</v>
      </c>
      <c r="G73" s="2">
        <f t="shared" si="0"/>
        <v>4.3199999999999994</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30</v>
      </c>
      <c r="E74" s="1">
        <v>0</v>
      </c>
      <c r="F74" s="1">
        <v>0</v>
      </c>
      <c r="G74" s="2">
        <f t="shared" si="0"/>
        <v>4.38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0.11</v>
      </c>
      <c r="E78" s="1">
        <v>0</v>
      </c>
      <c r="F78" s="1">
        <v>0</v>
      </c>
      <c r="G78" s="2">
        <f t="shared" si="0"/>
        <v>1.694E-2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0.11</v>
      </c>
      <c r="E79" s="1">
        <v>0</v>
      </c>
      <c r="F79" s="1">
        <v>0</v>
      </c>
      <c r="G79" s="2">
        <f t="shared" si="0"/>
        <v>1.7160000000000002E-2</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0.11</v>
      </c>
      <c r="E81" s="1">
        <v>0</v>
      </c>
      <c r="F81" s="1">
        <v>0</v>
      </c>
      <c r="G81" s="2">
        <f t="shared" si="0"/>
        <v>1.7600000000000001E-2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3832.59</v>
      </c>
      <c r="D102" s="1">
        <f>'PR-RAS'!E106</f>
        <v>9530.0499999999993</v>
      </c>
      <c r="E102" s="1">
        <v>0</v>
      </c>
      <c r="F102" s="1">
        <v>0</v>
      </c>
      <c r="G102" s="2">
        <f t="shared" si="0"/>
        <v>2312.1616899999999</v>
      </c>
      <c r="H102" s="2">
        <f t="shared" si="1"/>
        <v>0.45999999999912689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3832.59</v>
      </c>
      <c r="D108" s="1">
        <f>'PR-RAS'!E112</f>
        <v>9530.0499999999993</v>
      </c>
      <c r="E108" s="1">
        <v>0</v>
      </c>
      <c r="F108" s="1">
        <v>0</v>
      </c>
      <c r="G108" s="2">
        <f t="shared" si="0"/>
        <v>2449.5178299999998</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3832.59</v>
      </c>
      <c r="D113" s="1">
        <f>'PR-RAS'!E117</f>
        <v>9530.0499999999993</v>
      </c>
      <c r="E113" s="1">
        <v>0</v>
      </c>
      <c r="F113" s="1">
        <v>0</v>
      </c>
      <c r="G113" s="2">
        <f t="shared" si="0"/>
        <v>2563.98128</v>
      </c>
      <c r="H113" s="2">
        <f t="shared" si="1"/>
        <v>0.45999999999912689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5760.63</v>
      </c>
      <c r="D120" s="1">
        <f>'PR-RAS'!E124</f>
        <v>27472.79</v>
      </c>
      <c r="E120" s="1">
        <v>0</v>
      </c>
      <c r="F120" s="1">
        <v>0</v>
      </c>
      <c r="G120" s="2">
        <f t="shared" si="0"/>
        <v>7224.03899</v>
      </c>
      <c r="H120" s="2">
        <f t="shared" si="1"/>
        <v>0.57999999999901775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2900.63</v>
      </c>
      <c r="D121" s="1">
        <f>'PR-RAS'!E125</f>
        <v>25266.799999999999</v>
      </c>
      <c r="E121" s="1">
        <v>0</v>
      </c>
      <c r="F121" s="1">
        <v>0</v>
      </c>
      <c r="G121" s="2">
        <f t="shared" si="0"/>
        <v>6412.1075999999994</v>
      </c>
      <c r="H121" s="2">
        <f t="shared" si="1"/>
        <v>0.57000000000061846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2900.63</v>
      </c>
      <c r="D123" s="1">
        <f>'PR-RAS'!E127</f>
        <v>25266.799999999999</v>
      </c>
      <c r="E123" s="1">
        <v>0</v>
      </c>
      <c r="F123" s="1">
        <v>0</v>
      </c>
      <c r="G123" s="2">
        <f t="shared" si="0"/>
        <v>6518.9760599999991</v>
      </c>
      <c r="H123" s="2">
        <f t="shared" si="1"/>
        <v>0.57000000000061846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2860</v>
      </c>
      <c r="D124" s="1">
        <f>'PR-RAS'!E128</f>
        <v>2205.9899999999998</v>
      </c>
      <c r="E124" s="1">
        <v>0</v>
      </c>
      <c r="F124" s="1">
        <v>0</v>
      </c>
      <c r="G124" s="2">
        <f t="shared" si="0"/>
        <v>894.45353999999998</v>
      </c>
      <c r="H124" s="2">
        <f t="shared" si="1"/>
        <v>1.0000000000218279E-2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2860</v>
      </c>
      <c r="D125" s="1">
        <f>'PR-RAS'!E129</f>
        <v>1870</v>
      </c>
      <c r="E125" s="1">
        <v>0</v>
      </c>
      <c r="F125" s="1">
        <v>0</v>
      </c>
      <c r="G125" s="2">
        <f t="shared" si="0"/>
        <v>818.4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335.99</v>
      </c>
      <c r="E126" s="1">
        <v>0</v>
      </c>
      <c r="F126" s="1">
        <v>0</v>
      </c>
      <c r="G126" s="2">
        <f t="shared" si="0"/>
        <v>83.997500000000002</v>
      </c>
      <c r="H126" s="2">
        <f t="shared" si="1"/>
        <v>9.9999999999909051E-3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165566.31</v>
      </c>
      <c r="D129" s="1">
        <f>'PR-RAS'!E133</f>
        <v>184101.49</v>
      </c>
      <c r="E129" s="1">
        <v>0</v>
      </c>
      <c r="F129" s="1">
        <v>0</v>
      </c>
      <c r="G129" s="2">
        <f t="shared" si="0"/>
        <v>68322.469120000009</v>
      </c>
      <c r="H129" s="2">
        <f t="shared" si="1"/>
        <v>0.79999999998835847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165566.31</v>
      </c>
      <c r="D130" s="1">
        <f>'PR-RAS'!E134</f>
        <v>184101.49</v>
      </c>
      <c r="E130" s="1">
        <v>0</v>
      </c>
      <c r="F130" s="1">
        <v>0</v>
      </c>
      <c r="G130" s="2">
        <f t="shared" si="0"/>
        <v>68856.238410000005</v>
      </c>
      <c r="H130" s="2">
        <f t="shared" si="1"/>
        <v>0.79999999998835847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165236.31</v>
      </c>
      <c r="D131" s="1">
        <f>'PR-RAS'!E135</f>
        <v>183771.49</v>
      </c>
      <c r="E131" s="1">
        <v>0</v>
      </c>
      <c r="F131" s="1">
        <v>0</v>
      </c>
      <c r="G131" s="2">
        <f t="shared" si="0"/>
        <v>69261.307700000005</v>
      </c>
      <c r="H131" s="2">
        <f t="shared" si="1"/>
        <v>0.79999999998835847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330</v>
      </c>
      <c r="D132" s="1">
        <f>'PR-RAS'!E136</f>
        <v>330</v>
      </c>
      <c r="E132" s="1">
        <v>0</v>
      </c>
      <c r="F132" s="1">
        <v>0</v>
      </c>
      <c r="G132" s="2">
        <f t="shared" si="0"/>
        <v>129.69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561.03</v>
      </c>
      <c r="E135" s="1">
        <v>0</v>
      </c>
      <c r="F135" s="1">
        <v>0</v>
      </c>
      <c r="G135" s="2">
        <f t="shared" si="0"/>
        <v>150.35604000000001</v>
      </c>
      <c r="H135" s="2">
        <f t="shared" si="1"/>
        <v>2.9999999999972715E-2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561.03</v>
      </c>
      <c r="E146" s="1">
        <v>0</v>
      </c>
      <c r="F146" s="1">
        <v>0</v>
      </c>
      <c r="G146" s="2">
        <f t="shared" si="0"/>
        <v>162.69869999999997</v>
      </c>
      <c r="H146" s="2">
        <f t="shared" si="1"/>
        <v>2.9999999999972715E-2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1044195.52</v>
      </c>
      <c r="D147" s="1">
        <f>'PR-RAS'!E151</f>
        <v>1285691.7700000003</v>
      </c>
      <c r="E147" s="1">
        <v>0</v>
      </c>
      <c r="F147" s="1">
        <v>0</v>
      </c>
      <c r="G147" s="2">
        <f t="shared" si="0"/>
        <v>527874.5427600001</v>
      </c>
      <c r="H147" s="2">
        <f t="shared" si="1"/>
        <v>0.70999999972991645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928696.57</v>
      </c>
      <c r="D148" s="1">
        <f>'PR-RAS'!E152</f>
        <v>1170307.6400000001</v>
      </c>
      <c r="E148" s="1">
        <v>0</v>
      </c>
      <c r="F148" s="1">
        <v>0</v>
      </c>
      <c r="G148" s="2">
        <f t="shared" si="0"/>
        <v>480588.84194999997</v>
      </c>
      <c r="H148" s="2">
        <f t="shared" si="1"/>
        <v>0.78999999992083758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765305.1</v>
      </c>
      <c r="D149" s="1">
        <f>'PR-RAS'!E153</f>
        <v>967735.01</v>
      </c>
      <c r="E149" s="1">
        <v>0</v>
      </c>
      <c r="F149" s="1">
        <v>0</v>
      </c>
      <c r="G149" s="2">
        <f t="shared" si="0"/>
        <v>399714.71775999997</v>
      </c>
      <c r="H149" s="2">
        <f t="shared" si="1"/>
        <v>0.10999999998603016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765305.1</v>
      </c>
      <c r="D150" s="1">
        <f>'PR-RAS'!E154</f>
        <v>967735.01</v>
      </c>
      <c r="E150" s="1">
        <v>0</v>
      </c>
      <c r="F150" s="1">
        <v>0</v>
      </c>
      <c r="G150" s="2">
        <f t="shared" si="0"/>
        <v>402415.49287999998</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38583.449999999997</v>
      </c>
      <c r="D154" s="1">
        <f>'PR-RAS'!E158</f>
        <v>42937.53</v>
      </c>
      <c r="E154" s="1">
        <v>0</v>
      </c>
      <c r="F154" s="1">
        <v>0</v>
      </c>
      <c r="G154" s="2">
        <f t="shared" si="0"/>
        <v>19042.152029999997</v>
      </c>
      <c r="H154" s="2">
        <f t="shared" si="1"/>
        <v>0.91999999999825377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124808.02</v>
      </c>
      <c r="D155" s="1">
        <f>'PR-RAS'!E159</f>
        <v>159635.1</v>
      </c>
      <c r="E155" s="1">
        <v>0</v>
      </c>
      <c r="F155" s="1">
        <v>0</v>
      </c>
      <c r="G155" s="2">
        <f t="shared" si="0"/>
        <v>68388.045880000005</v>
      </c>
      <c r="H155" s="2">
        <f t="shared" si="1"/>
        <v>0.1200000000098953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124808.02</v>
      </c>
      <c r="D157" s="1">
        <f>'PR-RAS'!E161</f>
        <v>159635.1</v>
      </c>
      <c r="E157" s="1">
        <v>0</v>
      </c>
      <c r="F157" s="1">
        <v>0</v>
      </c>
      <c r="G157" s="2">
        <f t="shared" si="0"/>
        <v>69276.202320000011</v>
      </c>
      <c r="H157" s="2">
        <f t="shared" si="1"/>
        <v>0.1200000000098953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113718.40999999999</v>
      </c>
      <c r="D159" s="1">
        <f>'PR-RAS'!E163</f>
        <v>113105.93</v>
      </c>
      <c r="E159" s="1">
        <v>0</v>
      </c>
      <c r="F159" s="1">
        <v>0</v>
      </c>
      <c r="G159" s="2">
        <f t="shared" si="0"/>
        <v>53708.982659999994</v>
      </c>
      <c r="H159" s="2">
        <f t="shared" si="1"/>
        <v>0.47999999999592546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23753.15</v>
      </c>
      <c r="D160" s="1">
        <f>'PR-RAS'!E164</f>
        <v>33774.699999999997</v>
      </c>
      <c r="E160" s="1">
        <v>0</v>
      </c>
      <c r="F160" s="1">
        <v>0</v>
      </c>
      <c r="G160" s="2">
        <f t="shared" si="0"/>
        <v>14517.105449999999</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7842.53</v>
      </c>
      <c r="D161" s="1">
        <f>'PR-RAS'!E165</f>
        <v>9913.17</v>
      </c>
      <c r="E161" s="1">
        <v>0</v>
      </c>
      <c r="F161" s="1">
        <v>0</v>
      </c>
      <c r="G161" s="2">
        <f t="shared" si="0"/>
        <v>4427.0191999999997</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15758.37</v>
      </c>
      <c r="D162" s="1">
        <f>'PR-RAS'!E166</f>
        <v>23356.33</v>
      </c>
      <c r="E162" s="1">
        <v>0</v>
      </c>
      <c r="F162" s="1">
        <v>0</v>
      </c>
      <c r="G162" s="2">
        <f t="shared" si="0"/>
        <v>10057.835830000002</v>
      </c>
      <c r="H162" s="2">
        <f t="shared" si="1"/>
        <v>0.70000000000254659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152.25</v>
      </c>
      <c r="D163" s="1">
        <f>'PR-RAS'!E167</f>
        <v>505.2</v>
      </c>
      <c r="E163" s="1">
        <v>0</v>
      </c>
      <c r="F163" s="1">
        <v>0</v>
      </c>
      <c r="G163" s="2">
        <f t="shared" si="0"/>
        <v>188.34930000000003</v>
      </c>
      <c r="H163" s="2">
        <f t="shared" si="1"/>
        <v>0.44999999999998863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38417.019999999997</v>
      </c>
      <c r="D165" s="1">
        <f>'PR-RAS'!E169</f>
        <v>31722.54</v>
      </c>
      <c r="E165" s="1">
        <v>0</v>
      </c>
      <c r="F165" s="1">
        <v>0</v>
      </c>
      <c r="G165" s="2">
        <f t="shared" si="0"/>
        <v>16705.384400000003</v>
      </c>
      <c r="H165" s="2">
        <f t="shared" si="1"/>
        <v>0.47999999999592546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8344.36</v>
      </c>
      <c r="D166" s="1">
        <f>'PR-RAS'!E170</f>
        <v>8917.07</v>
      </c>
      <c r="E166" s="1">
        <v>0</v>
      </c>
      <c r="F166" s="1">
        <v>0</v>
      </c>
      <c r="G166" s="2">
        <f t="shared" si="0"/>
        <v>4319.4525000000003</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2525.6799999999998</v>
      </c>
      <c r="D167" s="1">
        <f>'PR-RAS'!E171</f>
        <v>2440.36</v>
      </c>
      <c r="E167" s="1">
        <v>0</v>
      </c>
      <c r="F167" s="1">
        <v>0</v>
      </c>
      <c r="G167" s="2">
        <f t="shared" si="0"/>
        <v>1229.4624000000001</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16626.87</v>
      </c>
      <c r="D168" s="1">
        <f>'PR-RAS'!E172</f>
        <v>12350.15</v>
      </c>
      <c r="E168" s="1">
        <v>0</v>
      </c>
      <c r="F168" s="1">
        <v>0</v>
      </c>
      <c r="G168" s="2">
        <f t="shared" si="0"/>
        <v>6901.6373899999999</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9590.07</v>
      </c>
      <c r="D169" s="1">
        <f>'PR-RAS'!E173</f>
        <v>2302.91</v>
      </c>
      <c r="E169" s="1">
        <v>0</v>
      </c>
      <c r="F169" s="1">
        <v>0</v>
      </c>
      <c r="G169" s="2">
        <f t="shared" si="0"/>
        <v>2384.9095200000002</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801.12</v>
      </c>
      <c r="D170" s="1">
        <f>'PR-RAS'!E174</f>
        <v>5712.05</v>
      </c>
      <c r="E170" s="1">
        <v>0</v>
      </c>
      <c r="F170" s="1">
        <v>0</v>
      </c>
      <c r="G170" s="2">
        <f t="shared" si="0"/>
        <v>2066.0621800000004</v>
      </c>
      <c r="H170" s="2">
        <f t="shared" si="1"/>
        <v>0.17000000000018645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528.91999999999996</v>
      </c>
      <c r="D172" s="1">
        <f>'PR-RAS'!E176</f>
        <v>0</v>
      </c>
      <c r="E172" s="1">
        <v>0</v>
      </c>
      <c r="F172" s="1">
        <v>0</v>
      </c>
      <c r="G172" s="2">
        <f t="shared" si="0"/>
        <v>90.445319999999995</v>
      </c>
      <c r="H172" s="2">
        <f t="shared" si="1"/>
        <v>8.0000000000040927E-2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47822.849999999991</v>
      </c>
      <c r="D173" s="1">
        <f>'PR-RAS'!E177</f>
        <v>44150</v>
      </c>
      <c r="E173" s="1">
        <v>0</v>
      </c>
      <c r="F173" s="1">
        <v>0</v>
      </c>
      <c r="G173" s="2">
        <f t="shared" si="0"/>
        <v>23413.130199999992</v>
      </c>
      <c r="H173" s="2">
        <f t="shared" si="1"/>
        <v>0.15000000000873115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12445.81</v>
      </c>
      <c r="D174" s="1">
        <f>'PR-RAS'!E178</f>
        <v>12368.79</v>
      </c>
      <c r="E174" s="1">
        <v>0</v>
      </c>
      <c r="F174" s="1">
        <v>0</v>
      </c>
      <c r="G174" s="2">
        <f t="shared" si="0"/>
        <v>6432.7264699999996</v>
      </c>
      <c r="H174" s="2">
        <f t="shared" si="1"/>
        <v>0.3999999999996362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7942.16</v>
      </c>
      <c r="D175" s="1">
        <f>'PR-RAS'!E179</f>
        <v>2693.12</v>
      </c>
      <c r="E175" s="1">
        <v>0</v>
      </c>
      <c r="F175" s="1">
        <v>0</v>
      </c>
      <c r="G175" s="2">
        <f t="shared" si="0"/>
        <v>2319.1415999999999</v>
      </c>
      <c r="H175" s="2">
        <f t="shared" si="1"/>
        <v>0.27999999999974534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40</v>
      </c>
      <c r="D176" s="1">
        <f>'PR-RAS'!E180</f>
        <v>155</v>
      </c>
      <c r="E176" s="1">
        <v>0</v>
      </c>
      <c r="F176" s="1">
        <v>0</v>
      </c>
      <c r="G176" s="2">
        <f t="shared" si="0"/>
        <v>61.249999999999993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5125.53</v>
      </c>
      <c r="D177" s="1">
        <f>'PR-RAS'!E181</f>
        <v>5801.51</v>
      </c>
      <c r="E177" s="1">
        <v>0</v>
      </c>
      <c r="F177" s="1">
        <v>0</v>
      </c>
      <c r="G177" s="2">
        <f t="shared" si="0"/>
        <v>2944.2247999999995</v>
      </c>
      <c r="H177" s="2">
        <f t="shared" si="1"/>
        <v>0.96000000000003638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13838.63</v>
      </c>
      <c r="D178" s="1">
        <f>'PR-RAS'!E182</f>
        <v>16216.33</v>
      </c>
      <c r="E178" s="1">
        <v>0</v>
      </c>
      <c r="F178" s="1">
        <v>0</v>
      </c>
      <c r="G178" s="2">
        <f t="shared" si="0"/>
        <v>8190.0183299999999</v>
      </c>
      <c r="H178" s="2">
        <f t="shared" si="1"/>
        <v>0.7000000000007276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2203.2399999999998</v>
      </c>
      <c r="D179" s="1">
        <f>'PR-RAS'!E183</f>
        <v>2424.6999999999998</v>
      </c>
      <c r="E179" s="1">
        <v>0</v>
      </c>
      <c r="F179" s="1">
        <v>0</v>
      </c>
      <c r="G179" s="2">
        <f t="shared" si="0"/>
        <v>1255.3699199999999</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1476.32</v>
      </c>
      <c r="D180" s="1">
        <f>'PR-RAS'!E184</f>
        <v>86.86</v>
      </c>
      <c r="E180" s="1">
        <v>0</v>
      </c>
      <c r="F180" s="1">
        <v>0</v>
      </c>
      <c r="G180" s="2">
        <f t="shared" si="0"/>
        <v>295.35715999999996</v>
      </c>
      <c r="H180" s="2">
        <f t="shared" si="1"/>
        <v>0.4599999999999369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839.59</v>
      </c>
      <c r="D181" s="1">
        <f>'PR-RAS'!E185</f>
        <v>892.41</v>
      </c>
      <c r="E181" s="1">
        <v>0</v>
      </c>
      <c r="F181" s="1">
        <v>0</v>
      </c>
      <c r="G181" s="2">
        <f t="shared" si="0"/>
        <v>472.39379999999994</v>
      </c>
      <c r="H181" s="2">
        <f t="shared" si="1"/>
        <v>0.81999999999993634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3911.57</v>
      </c>
      <c r="D182" s="1">
        <f>'PR-RAS'!E186</f>
        <v>3511.28</v>
      </c>
      <c r="E182" s="1">
        <v>0</v>
      </c>
      <c r="F182" s="1">
        <v>0</v>
      </c>
      <c r="G182" s="2">
        <f t="shared" si="0"/>
        <v>1979.07753</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15</v>
      </c>
      <c r="E183" s="1">
        <v>0</v>
      </c>
      <c r="F183" s="1">
        <v>0</v>
      </c>
      <c r="G183" s="2">
        <f t="shared" si="0"/>
        <v>5.46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3725.3900000000003</v>
      </c>
      <c r="D184" s="1">
        <f>'PR-RAS'!E188</f>
        <v>3443.6899999999996</v>
      </c>
      <c r="E184" s="1">
        <v>0</v>
      </c>
      <c r="F184" s="1">
        <v>0</v>
      </c>
      <c r="G184" s="2">
        <f t="shared" si="0"/>
        <v>1942.1369099999999</v>
      </c>
      <c r="H184" s="2">
        <f t="shared" si="1"/>
        <v>0.7000000000007276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1150.75</v>
      </c>
      <c r="D186" s="1">
        <f>'PR-RAS'!E190</f>
        <v>1229.1199999999999</v>
      </c>
      <c r="E186" s="1">
        <v>0</v>
      </c>
      <c r="F186" s="1">
        <v>0</v>
      </c>
      <c r="G186" s="2">
        <f t="shared" si="0"/>
        <v>667.66314999999997</v>
      </c>
      <c r="H186" s="2">
        <f t="shared" si="1"/>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968.71</v>
      </c>
      <c r="D187" s="1">
        <f>'PR-RAS'!E191</f>
        <v>694.77</v>
      </c>
      <c r="E187" s="1">
        <v>0</v>
      </c>
      <c r="F187" s="1">
        <v>0</v>
      </c>
      <c r="G187" s="2">
        <f t="shared" si="0"/>
        <v>438.6345</v>
      </c>
      <c r="H187" s="2">
        <f t="shared" si="1"/>
        <v>0.51999999999998181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108.27</v>
      </c>
      <c r="D188" s="1">
        <f>'PR-RAS'!E192</f>
        <v>290</v>
      </c>
      <c r="E188" s="1">
        <v>0</v>
      </c>
      <c r="F188" s="1">
        <v>0</v>
      </c>
      <c r="G188" s="2">
        <f t="shared" si="0"/>
        <v>128.70649</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402.78</v>
      </c>
      <c r="D189" s="1">
        <f>'PR-RAS'!E193</f>
        <v>0</v>
      </c>
      <c r="E189" s="1">
        <v>0</v>
      </c>
      <c r="F189" s="1">
        <v>0</v>
      </c>
      <c r="G189" s="2">
        <f t="shared" si="0"/>
        <v>75.722639999999998</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1094.8800000000001</v>
      </c>
      <c r="D191" s="1">
        <f>'PR-RAS'!E195</f>
        <v>1229.8</v>
      </c>
      <c r="E191" s="1">
        <v>0</v>
      </c>
      <c r="F191" s="1">
        <v>0</v>
      </c>
      <c r="G191" s="2">
        <f t="shared" si="0"/>
        <v>675.35120000000006</v>
      </c>
      <c r="H191" s="2">
        <f t="shared" si="1"/>
        <v>0.31999999999993634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1011.28</v>
      </c>
      <c r="D192" s="1">
        <f>'PR-RAS'!E196</f>
        <v>1570.86</v>
      </c>
      <c r="E192" s="1">
        <v>0</v>
      </c>
      <c r="F192" s="1">
        <v>0</v>
      </c>
      <c r="G192" s="2">
        <f t="shared" si="0"/>
        <v>793.22299999999996</v>
      </c>
      <c r="H192" s="2">
        <f t="shared" si="1"/>
        <v>0.42000000000007276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1011.28</v>
      </c>
      <c r="D206" s="1">
        <f>'PR-RAS'!E210</f>
        <v>1570.86</v>
      </c>
      <c r="E206" s="1">
        <v>0</v>
      </c>
      <c r="F206" s="1">
        <v>0</v>
      </c>
      <c r="G206" s="2">
        <f t="shared" si="0"/>
        <v>851.3649999999999</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1011.28</v>
      </c>
      <c r="D207" s="1">
        <f>'PR-RAS'!E211</f>
        <v>1451.03</v>
      </c>
      <c r="E207" s="1">
        <v>0</v>
      </c>
      <c r="F207" s="1">
        <v>0</v>
      </c>
      <c r="G207" s="2">
        <f t="shared" si="0"/>
        <v>806.14804000000004</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119.83</v>
      </c>
      <c r="E209" s="1">
        <v>0</v>
      </c>
      <c r="F209" s="1">
        <v>0</v>
      </c>
      <c r="G209" s="2">
        <f t="shared" si="0"/>
        <v>49.84928</v>
      </c>
      <c r="H209" s="2">
        <f t="shared" si="1"/>
        <v>0.17000000000000171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769.26</v>
      </c>
      <c r="D259" s="1">
        <f>'PR-RAS'!E263</f>
        <v>707.34</v>
      </c>
      <c r="E259" s="1">
        <v>0</v>
      </c>
      <c r="F259" s="1">
        <v>0</v>
      </c>
      <c r="G259" s="2">
        <f t="shared" si="0"/>
        <v>563.45652000000007</v>
      </c>
      <c r="H259" s="2">
        <f t="shared" si="1"/>
        <v>0.60000000000002274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769.26</v>
      </c>
      <c r="D260" s="1">
        <f>'PR-RAS'!E264</f>
        <v>707.34</v>
      </c>
      <c r="E260" s="1">
        <v>0</v>
      </c>
      <c r="F260" s="1">
        <v>0</v>
      </c>
      <c r="G260" s="2">
        <f t="shared" si="0"/>
        <v>565.64046000000008</v>
      </c>
      <c r="H260" s="2">
        <f t="shared" si="1"/>
        <v>0.60000000000002274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769.26</v>
      </c>
      <c r="D262" s="1">
        <f>'PR-RAS'!E266</f>
        <v>707.34</v>
      </c>
      <c r="E262" s="1">
        <v>0</v>
      </c>
      <c r="F262" s="1">
        <v>0</v>
      </c>
      <c r="G262" s="2">
        <f t="shared" si="0"/>
        <v>570.00834000000009</v>
      </c>
      <c r="H262" s="2">
        <f t="shared" si="1"/>
        <v>0.60000000000002274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1044195.52</v>
      </c>
      <c r="D285" s="1">
        <f>'PR-RAS'!E289</f>
        <v>1285691.7700000003</v>
      </c>
      <c r="E285" s="1">
        <v>0</v>
      </c>
      <c r="F285" s="1">
        <v>0</v>
      </c>
      <c r="G285" s="2">
        <f t="shared" si="8"/>
        <v>1026824.4530400001</v>
      </c>
      <c r="H285" s="2">
        <f t="shared" si="9"/>
        <v>0.70999999972991645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18185.530000000028</v>
      </c>
      <c r="E286" s="1">
        <v>0</v>
      </c>
      <c r="F286" s="1">
        <v>0</v>
      </c>
      <c r="G286" s="2">
        <f t="shared" si="8"/>
        <v>10365.752100000014</v>
      </c>
      <c r="H286" s="2">
        <f t="shared" si="9"/>
        <v>0.46999999997206032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1380.9299999999348</v>
      </c>
      <c r="D287" s="1">
        <f>'PR-RAS'!E291</f>
        <v>0</v>
      </c>
      <c r="E287" s="1">
        <v>0</v>
      </c>
      <c r="F287" s="1">
        <v>0</v>
      </c>
      <c r="G287" s="2">
        <f t="shared" si="8"/>
        <v>394.94597999998132</v>
      </c>
      <c r="H287" s="2">
        <f t="shared" si="9"/>
        <v>7.000000006519258E-2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6840.63</v>
      </c>
      <c r="D288" s="1">
        <f>'PR-RAS'!E292</f>
        <v>4545.78</v>
      </c>
      <c r="E288" s="1">
        <v>0</v>
      </c>
      <c r="F288" s="1">
        <v>0</v>
      </c>
      <c r="G288" s="2">
        <f t="shared" si="8"/>
        <v>4572.5385299999989</v>
      </c>
      <c r="H288" s="2">
        <f t="shared" si="9"/>
        <v>0.59000000000014552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3430.33</v>
      </c>
      <c r="D290" s="1">
        <f>'PR-RAS'!E294</f>
        <v>3770.66</v>
      </c>
      <c r="E290" s="1">
        <v>0</v>
      </c>
      <c r="F290" s="1">
        <v>0</v>
      </c>
      <c r="G290" s="2">
        <f t="shared" si="8"/>
        <v>3170.8068499999995</v>
      </c>
      <c r="H290" s="2">
        <f t="shared" si="9"/>
        <v>0.67000000000007276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300</v>
      </c>
      <c r="D291" s="1">
        <f>'PR-RAS'!E295</f>
        <v>2250</v>
      </c>
      <c r="E291" s="1">
        <v>0</v>
      </c>
      <c r="F291" s="1">
        <v>0</v>
      </c>
      <c r="G291" s="2">
        <f t="shared" si="8"/>
        <v>1392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913.92</v>
      </c>
      <c r="D345" s="1">
        <f>'PR-RAS'!E350</f>
        <v>5179.12</v>
      </c>
      <c r="E345" s="1">
        <v>0</v>
      </c>
      <c r="F345" s="1">
        <v>0</v>
      </c>
      <c r="G345" s="2">
        <f t="shared" si="8"/>
        <v>3877.6230399999995</v>
      </c>
      <c r="H345" s="2">
        <f t="shared" si="9"/>
        <v>0.19999999999993179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913.92</v>
      </c>
      <c r="D358" s="1">
        <f>'PR-RAS'!E363</f>
        <v>5179.12</v>
      </c>
      <c r="E358" s="1">
        <v>0</v>
      </c>
      <c r="F358" s="1">
        <v>0</v>
      </c>
      <c r="G358" s="2">
        <f t="shared" si="8"/>
        <v>4024.1611199999998</v>
      </c>
      <c r="H358" s="2">
        <f t="shared" si="9"/>
        <v>0.19999999999993179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3677.5699999999997</v>
      </c>
      <c r="E364" s="1">
        <v>0</v>
      </c>
      <c r="F364" s="1">
        <v>0</v>
      </c>
      <c r="G364" s="2">
        <f t="shared" si="8"/>
        <v>2669.9158199999997</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1335.99</v>
      </c>
      <c r="E365" s="1">
        <v>0</v>
      </c>
      <c r="F365" s="1">
        <v>0</v>
      </c>
      <c r="G365" s="2">
        <f t="shared" si="8"/>
        <v>972.60072000000002</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2341.58</v>
      </c>
      <c r="E367" s="1">
        <v>0</v>
      </c>
      <c r="F367" s="1">
        <v>0</v>
      </c>
      <c r="G367" s="2">
        <f t="shared" si="8"/>
        <v>1714.03656</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913.92</v>
      </c>
      <c r="D378" s="1">
        <f>'PR-RAS'!E383</f>
        <v>1501.55</v>
      </c>
      <c r="E378" s="1">
        <v>0</v>
      </c>
      <c r="F378" s="1">
        <v>0</v>
      </c>
      <c r="G378" s="2">
        <f t="shared" si="8"/>
        <v>1476.7165399999999</v>
      </c>
      <c r="H378" s="2">
        <f t="shared" si="9"/>
        <v>0.5300000000000864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913.92</v>
      </c>
      <c r="D379" s="1">
        <f>'PR-RAS'!E384</f>
        <v>1501.55</v>
      </c>
      <c r="E379" s="1">
        <v>0</v>
      </c>
      <c r="F379" s="1">
        <v>0</v>
      </c>
      <c r="G379" s="2">
        <f t="shared" si="8"/>
        <v>1480.63356</v>
      </c>
      <c r="H379" s="2">
        <f t="shared" si="9"/>
        <v>0.5300000000000864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913.92</v>
      </c>
      <c r="D403" s="1">
        <f>'PR-RAS'!E408</f>
        <v>5179.12</v>
      </c>
      <c r="E403" s="1">
        <v>0</v>
      </c>
      <c r="F403" s="1">
        <v>0</v>
      </c>
      <c r="G403" s="2">
        <f t="shared" si="8"/>
        <v>4531.4083200000005</v>
      </c>
      <c r="H403" s="2">
        <f t="shared" si="9"/>
        <v>0.19999999999993179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1042814.5900000001</v>
      </c>
      <c r="D407" s="1">
        <f>'PR-RAS'!E412</f>
        <v>1303877.3000000003</v>
      </c>
      <c r="E407" s="1">
        <v>0</v>
      </c>
      <c r="F407" s="1">
        <v>0</v>
      </c>
      <c r="G407" s="2">
        <f t="shared" si="8"/>
        <v>1482131.0911400004</v>
      </c>
      <c r="H407" s="2">
        <f t="shared" si="9"/>
        <v>0.71000000019557774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1045109.4400000001</v>
      </c>
      <c r="D408" s="1">
        <f>'PR-RAS'!E413</f>
        <v>1290870.8900000004</v>
      </c>
      <c r="E408" s="1">
        <v>0</v>
      </c>
      <c r="F408" s="1">
        <v>0</v>
      </c>
      <c r="G408" s="2">
        <f t="shared" si="8"/>
        <v>1476128.4465400001</v>
      </c>
      <c r="H408" s="2">
        <f t="shared" si="9"/>
        <v>0.54999999969732016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13006.409999999916</v>
      </c>
      <c r="E409" s="1">
        <v>0</v>
      </c>
      <c r="F409" s="1">
        <v>0</v>
      </c>
      <c r="G409" s="2">
        <f t="shared" si="8"/>
        <v>10613.230559999931</v>
      </c>
      <c r="H409" s="2">
        <f t="shared" si="9"/>
        <v>0.40999999991618097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2294.8499999999767</v>
      </c>
      <c r="D410" s="1">
        <f>'PR-RAS'!E415</f>
        <v>0</v>
      </c>
      <c r="E410" s="1">
        <v>0</v>
      </c>
      <c r="F410" s="1">
        <v>0</v>
      </c>
      <c r="G410" s="2">
        <f t="shared" si="8"/>
        <v>938.59364999999048</v>
      </c>
      <c r="H410" s="2">
        <f t="shared" si="9"/>
        <v>0.15000000002328306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6840.63</v>
      </c>
      <c r="D411" s="1">
        <f>'PR-RAS'!E416</f>
        <v>4545.78</v>
      </c>
      <c r="E411" s="1">
        <v>0</v>
      </c>
      <c r="F411" s="1">
        <v>0</v>
      </c>
      <c r="G411" s="2">
        <f t="shared" si="8"/>
        <v>6532.1978999999992</v>
      </c>
      <c r="H411" s="2">
        <f t="shared" si="9"/>
        <v>0.59000000000014552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3430.33</v>
      </c>
      <c r="D413" s="1">
        <f>'PR-RAS'!E418</f>
        <v>3770.66</v>
      </c>
      <c r="E413" s="1">
        <v>0</v>
      </c>
      <c r="F413" s="1">
        <v>0</v>
      </c>
      <c r="G413" s="2">
        <f t="shared" si="8"/>
        <v>4520.3197999999993</v>
      </c>
      <c r="H413" s="2">
        <f t="shared" si="9"/>
        <v>0.67000000000007276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1042814.5900000001</v>
      </c>
      <c r="D633" s="1">
        <f>'PR-RAS'!E639</f>
        <v>1303877.3000000003</v>
      </c>
      <c r="E633" s="1">
        <v>0</v>
      </c>
      <c r="F633" s="1">
        <v>0</v>
      </c>
      <c r="G633" s="2">
        <f t="shared" si="10"/>
        <v>2307159.7280800003</v>
      </c>
      <c r="H633" s="2">
        <f t="shared" si="11"/>
        <v>0.71000000019557774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1045109.4400000001</v>
      </c>
      <c r="D634" s="1">
        <f>'PR-RAS'!E640</f>
        <v>1290870.8900000004</v>
      </c>
      <c r="E634" s="1">
        <v>0</v>
      </c>
      <c r="F634" s="1">
        <v>0</v>
      </c>
      <c r="G634" s="2">
        <f t="shared" si="10"/>
        <v>2295796.8222600003</v>
      </c>
      <c r="H634" s="2">
        <f t="shared" si="11"/>
        <v>0.54999999969732016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13006.409999999916</v>
      </c>
      <c r="E635" s="1">
        <v>0</v>
      </c>
      <c r="F635" s="1">
        <v>0</v>
      </c>
      <c r="G635" s="2">
        <f t="shared" si="10"/>
        <v>16492.127879999895</v>
      </c>
      <c r="H635" s="2">
        <f t="shared" si="11"/>
        <v>0.40999999991618097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2294.8499999999767</v>
      </c>
      <c r="D636" s="1">
        <f>'PR-RAS'!E642</f>
        <v>0</v>
      </c>
      <c r="E636" s="1">
        <v>0</v>
      </c>
      <c r="F636" s="1">
        <v>0</v>
      </c>
      <c r="G636" s="2">
        <f t="shared" si="10"/>
        <v>1457.2297499999852</v>
      </c>
      <c r="H636" s="2">
        <f t="shared" si="11"/>
        <v>0.15000000002328306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6840.63</v>
      </c>
      <c r="D637" s="1">
        <f>'PR-RAS'!E643</f>
        <v>4545.78</v>
      </c>
      <c r="E637" s="1">
        <v>0</v>
      </c>
      <c r="F637" s="1">
        <v>0</v>
      </c>
      <c r="G637" s="2">
        <f t="shared" si="10"/>
        <v>10132.87284</v>
      </c>
      <c r="H637" s="2">
        <f t="shared" si="11"/>
        <v>0.59000000000014552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4545.7800000000234</v>
      </c>
      <c r="D639" s="1">
        <f>'PR-RAS'!E645</f>
        <v>17552.189999999915</v>
      </c>
      <c r="E639" s="1">
        <v>0</v>
      </c>
      <c r="F639" s="1">
        <v>0</v>
      </c>
      <c r="G639" s="2">
        <f t="shared" si="10"/>
        <v>25296.802079999907</v>
      </c>
      <c r="H639" s="2">
        <f t="shared" si="11"/>
        <v>0.40999999989162461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86748.76</v>
      </c>
      <c r="D641" s="1">
        <f>'PR-RAS'!E647</f>
        <v>106347.47</v>
      </c>
      <c r="E641" s="1">
        <v>0</v>
      </c>
      <c r="F641" s="1">
        <v>0</v>
      </c>
      <c r="G641" s="2">
        <f t="shared" si="10"/>
        <v>191643.96800000002</v>
      </c>
      <c r="H641" s="2">
        <f t="shared" si="11"/>
        <v>0.71000000000640284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14453.77</v>
      </c>
      <c r="D642" s="1">
        <f>'PR-RAS'!E649</f>
        <v>10037.549999999999</v>
      </c>
      <c r="E642" s="1">
        <v>0</v>
      </c>
      <c r="F642" s="1">
        <v>0</v>
      </c>
      <c r="G642" s="2">
        <f t="shared" si="10"/>
        <v>22133.005669999999</v>
      </c>
      <c r="H642" s="2">
        <f t="shared" si="11"/>
        <v>0.68000000000029104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234777.02</v>
      </c>
      <c r="D643" s="1">
        <f>'PR-RAS'!E650</f>
        <v>462146.84</v>
      </c>
      <c r="E643" s="1">
        <v>0</v>
      </c>
      <c r="F643" s="1">
        <v>0</v>
      </c>
      <c r="G643" s="2">
        <f t="shared" si="10"/>
        <v>744123.38939999999</v>
      </c>
      <c r="H643" s="2">
        <f t="shared" si="11"/>
        <v>0.17999999996391125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239193.24</v>
      </c>
      <c r="D644" s="1">
        <f>'PR-RAS'!E651</f>
        <v>454284.92</v>
      </c>
      <c r="E644" s="1">
        <v>0</v>
      </c>
      <c r="F644" s="1">
        <v>0</v>
      </c>
      <c r="G644" s="2">
        <f t="shared" si="10"/>
        <v>738011.66044000012</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10037.549999999988</v>
      </c>
      <c r="D645" s="1">
        <f>'PR-RAS'!E652</f>
        <v>17899.47000000003</v>
      </c>
      <c r="E645" s="1">
        <v>0</v>
      </c>
      <c r="F645" s="1">
        <v>0</v>
      </c>
      <c r="G645" s="2">
        <f t="shared" si="10"/>
        <v>29518.699560000034</v>
      </c>
      <c r="H645" s="2">
        <f t="shared" si="11"/>
        <v>0.92000000004190952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57</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225</v>
      </c>
      <c r="D664" s="1">
        <f>'PR-RAS'!E671</f>
        <v>0</v>
      </c>
      <c r="E664" s="1">
        <v>0</v>
      </c>
      <c r="F664" s="1">
        <v>0</v>
      </c>
      <c r="G664" s="2">
        <f t="shared" si="10"/>
        <v>149.17500000000001</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865397.75</v>
      </c>
      <c r="D668" s="1">
        <f>'PR-RAS'!E675</f>
        <v>1080176.23</v>
      </c>
      <c r="E668" s="1">
        <v>0</v>
      </c>
      <c r="F668" s="1">
        <v>0</v>
      </c>
      <c r="G668" s="2">
        <f t="shared" si="10"/>
        <v>2018175.3900700002</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540</v>
      </c>
      <c r="E670" s="1">
        <v>0</v>
      </c>
      <c r="F670" s="1">
        <v>0</v>
      </c>
      <c r="G670" s="2">
        <f t="shared" si="10"/>
        <v>1077.759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1501.31</v>
      </c>
      <c r="D687" s="1">
        <f>'PR-RAS'!E694</f>
        <v>1465.6</v>
      </c>
      <c r="E687" s="1">
        <v>0</v>
      </c>
      <c r="F687" s="1">
        <v>0</v>
      </c>
      <c r="G687" s="2">
        <f t="shared" si="10"/>
        <v>3040.7018600000006</v>
      </c>
      <c r="H687" s="2">
        <f t="shared" si="11"/>
        <v>0.71000000000003638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2222.2399999999998</v>
      </c>
      <c r="D709" s="1">
        <f>'PR-RAS'!E716</f>
        <v>2311.27</v>
      </c>
      <c r="E709" s="1">
        <v>0</v>
      </c>
      <c r="F709" s="1">
        <v>0</v>
      </c>
      <c r="G709" s="2">
        <f t="shared" si="10"/>
        <v>4846.1042399999997</v>
      </c>
      <c r="H709" s="2">
        <f t="shared" si="11"/>
        <v>0.50999999999976353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2026.75</v>
      </c>
      <c r="D710" s="1">
        <f>'PR-RAS'!E717</f>
        <v>1765.76</v>
      </c>
      <c r="E710" s="1">
        <v>0</v>
      </c>
      <c r="F710" s="1">
        <v>0</v>
      </c>
      <c r="G710" s="2">
        <f t="shared" si="10"/>
        <v>3940.8134300000002</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15758.37</v>
      </c>
      <c r="D711" s="1">
        <f>'PR-RAS'!E718</f>
        <v>23356.33</v>
      </c>
      <c r="E711" s="1">
        <v>0</v>
      </c>
      <c r="F711" s="1">
        <v>0</v>
      </c>
      <c r="G711" s="2">
        <f t="shared" si="10"/>
        <v>44354.431300000004</v>
      </c>
      <c r="H711" s="2">
        <f t="shared" si="11"/>
        <v>0.70000000000254659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2203.2399999999998</v>
      </c>
      <c r="D713" s="1">
        <f>'PR-RAS'!E720</f>
        <v>2424.6999999999998</v>
      </c>
      <c r="E713" s="1">
        <v>0</v>
      </c>
      <c r="F713" s="1">
        <v>0</v>
      </c>
      <c r="G713" s="2">
        <f t="shared" si="10"/>
        <v>5021.4796799999995</v>
      </c>
      <c r="H713" s="2">
        <f t="shared" si="11"/>
        <v>0.53999999999996362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103</v>
      </c>
      <c r="D714" s="1">
        <f>'PR-RAS'!E721</f>
        <v>86.86</v>
      </c>
      <c r="E714" s="1">
        <v>0</v>
      </c>
      <c r="F714" s="1">
        <v>0</v>
      </c>
      <c r="G714" s="2">
        <f t="shared" si="10"/>
        <v>197.30136000000002</v>
      </c>
      <c r="H714" s="2">
        <f t="shared" si="11"/>
        <v>0.14000000000000057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1373.32</v>
      </c>
      <c r="D715" s="1">
        <f>'PR-RAS'!E722</f>
        <v>0</v>
      </c>
      <c r="E715" s="1">
        <v>0</v>
      </c>
      <c r="F715" s="1">
        <v>0</v>
      </c>
      <c r="G715" s="2">
        <f t="shared" si="10"/>
        <v>980.55047999999988</v>
      </c>
      <c r="H715" s="2">
        <f t="shared" si="11"/>
        <v>0.31999999999993634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561.69000000000005</v>
      </c>
      <c r="D719" s="1">
        <f>'PR-RAS'!E726</f>
        <v>1021.91</v>
      </c>
      <c r="E719" s="1">
        <v>0</v>
      </c>
      <c r="F719" s="1">
        <v>0</v>
      </c>
      <c r="G719" s="2">
        <f t="shared" si="10"/>
        <v>1870.7561800000001</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727089.40000000014</v>
      </c>
      <c r="D984" s="6">
        <f>BILANCA!E6</f>
        <v>743707.69000000006</v>
      </c>
      <c r="E984" s="6">
        <v>0</v>
      </c>
      <c r="F984" s="6">
        <v>0</v>
      </c>
      <c r="G984" s="7">
        <f t="shared" ref="G984:G1241" si="22">B984/1000*C984+B984/500*D984</f>
        <v>2214.5047800000002</v>
      </c>
      <c r="H984" s="7">
        <f t="shared" si="19"/>
        <v>0.71000000007916242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617809.46000000008</v>
      </c>
      <c r="D985" s="1">
        <f>BILANCA!E7</f>
        <v>610810.85000000009</v>
      </c>
      <c r="E985" s="1">
        <v>0</v>
      </c>
      <c r="F985" s="1">
        <v>0</v>
      </c>
      <c r="G985" s="2">
        <f t="shared" si="22"/>
        <v>3678.8623200000002</v>
      </c>
      <c r="H985" s="2">
        <f t="shared" si="19"/>
        <v>0.60999999998603016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617809.46000000008</v>
      </c>
      <c r="D990" s="1">
        <f>BILANCA!E12</f>
        <v>610810.85000000009</v>
      </c>
      <c r="E990" s="1">
        <v>0</v>
      </c>
      <c r="F990" s="1">
        <v>0</v>
      </c>
      <c r="G990" s="2">
        <f t="shared" si="22"/>
        <v>12876.018120000002</v>
      </c>
      <c r="H990" s="2">
        <f t="shared" si="19"/>
        <v>0.60999999998603016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601294.77</v>
      </c>
      <c r="D991" s="1">
        <f>BILANCA!E13</f>
        <v>590494.18999999994</v>
      </c>
      <c r="E991" s="1">
        <v>0</v>
      </c>
      <c r="F991" s="1">
        <v>0</v>
      </c>
      <c r="G991" s="2">
        <f t="shared" si="22"/>
        <v>14258.265200000002</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864048.87</v>
      </c>
      <c r="D993" s="1">
        <f>BILANCA!E15</f>
        <v>864048.87</v>
      </c>
      <c r="E993" s="1">
        <v>0</v>
      </c>
      <c r="F993" s="1">
        <v>0</v>
      </c>
      <c r="G993" s="2">
        <f t="shared" si="22"/>
        <v>25921.466099999998</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262754.09999999998</v>
      </c>
      <c r="D996" s="1">
        <f>BILANCA!E18</f>
        <v>273554.68</v>
      </c>
      <c r="E996" s="1">
        <v>0</v>
      </c>
      <c r="F996" s="1">
        <v>0</v>
      </c>
      <c r="G996" s="2">
        <f t="shared" si="22"/>
        <v>10528.224979999999</v>
      </c>
      <c r="H996" s="2">
        <f t="shared" si="19"/>
        <v>0.41999999998370185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434.02000000001863</v>
      </c>
      <c r="D997" s="1">
        <f>BILANCA!E19</f>
        <v>12068.320000000007</v>
      </c>
      <c r="E997" s="1">
        <v>0</v>
      </c>
      <c r="F997" s="1">
        <v>0</v>
      </c>
      <c r="G997" s="2">
        <f t="shared" si="22"/>
        <v>343.98924000000051</v>
      </c>
      <c r="H997" s="2">
        <f t="shared" si="19"/>
        <v>0.34000000002561137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114966.27</v>
      </c>
      <c r="D998" s="1">
        <f>BILANCA!E20</f>
        <v>133464.10999999999</v>
      </c>
      <c r="E998" s="1">
        <v>0</v>
      </c>
      <c r="F998" s="1">
        <v>0</v>
      </c>
      <c r="G998" s="2">
        <f t="shared" si="22"/>
        <v>5728.4173499999997</v>
      </c>
      <c r="H998" s="2">
        <f t="shared" si="19"/>
        <v>0.3799999999901047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2144.88</v>
      </c>
      <c r="D999" s="1">
        <f>BILANCA!E21</f>
        <v>2144.88</v>
      </c>
      <c r="E999" s="1">
        <v>0</v>
      </c>
      <c r="F999" s="1">
        <v>0</v>
      </c>
      <c r="G999" s="2">
        <f t="shared" si="22"/>
        <v>102.95424</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33235.19</v>
      </c>
      <c r="D1000" s="1">
        <f>BILANCA!E22</f>
        <v>33235.19</v>
      </c>
      <c r="E1000" s="1">
        <v>0</v>
      </c>
      <c r="F1000" s="1">
        <v>0</v>
      </c>
      <c r="G1000" s="2">
        <f t="shared" si="22"/>
        <v>1694.99469</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1095.23</v>
      </c>
      <c r="D1001" s="1">
        <f>BILANCA!E23</f>
        <v>1095.23</v>
      </c>
      <c r="E1001" s="1">
        <v>0</v>
      </c>
      <c r="F1001" s="1">
        <v>0</v>
      </c>
      <c r="G1001" s="2">
        <f t="shared" si="22"/>
        <v>59.142420000000001</v>
      </c>
      <c r="H1001" s="2">
        <f t="shared" si="19"/>
        <v>0.46000000000003638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593.04999999999995</v>
      </c>
      <c r="D1003" s="1">
        <f>BILANCA!E25</f>
        <v>593.04999999999995</v>
      </c>
      <c r="E1003" s="1">
        <v>0</v>
      </c>
      <c r="F1003" s="1">
        <v>0</v>
      </c>
      <c r="G1003" s="2">
        <f t="shared" si="22"/>
        <v>35.582999999999998</v>
      </c>
      <c r="H1003" s="2">
        <f t="shared" si="19"/>
        <v>9.9999999999909051E-2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662.16</v>
      </c>
      <c r="D1004" s="1">
        <f>BILANCA!E26</f>
        <v>662.16</v>
      </c>
      <c r="E1004" s="1">
        <v>0</v>
      </c>
      <c r="F1004" s="1">
        <v>0</v>
      </c>
      <c r="G1004" s="2">
        <f t="shared" si="22"/>
        <v>41.716079999999998</v>
      </c>
      <c r="H1004" s="2">
        <f t="shared" si="19"/>
        <v>0.31999999999993634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152262.76</v>
      </c>
      <c r="D1006" s="1">
        <f>BILANCA!E28</f>
        <v>159126.29999999999</v>
      </c>
      <c r="E1006" s="1">
        <v>0</v>
      </c>
      <c r="F1006" s="1">
        <v>0</v>
      </c>
      <c r="G1006" s="2">
        <f t="shared" si="22"/>
        <v>10821.853279999999</v>
      </c>
      <c r="H1006" s="2">
        <f t="shared" si="19"/>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13370.730000000003</v>
      </c>
      <c r="D1013" s="1">
        <f>BILANCA!E35</f>
        <v>5538.3999999999942</v>
      </c>
      <c r="E1013" s="1">
        <v>0</v>
      </c>
      <c r="F1013" s="1">
        <v>0</v>
      </c>
      <c r="G1013" s="2">
        <f t="shared" si="22"/>
        <v>733.42589999999973</v>
      </c>
      <c r="H1013" s="2">
        <f t="shared" si="19"/>
        <v>0.66999999999097781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49144.97</v>
      </c>
      <c r="D1014" s="1">
        <f>BILANCA!E36</f>
        <v>50646.52</v>
      </c>
      <c r="E1014" s="1">
        <v>0</v>
      </c>
      <c r="F1014" s="1">
        <v>0</v>
      </c>
      <c r="G1014" s="2">
        <f t="shared" si="22"/>
        <v>4663.5783099999999</v>
      </c>
      <c r="H1014" s="2">
        <f t="shared" si="19"/>
        <v>0.51000000000203727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35774.239999999998</v>
      </c>
      <c r="D1018" s="1">
        <f>BILANCA!E40</f>
        <v>45108.12</v>
      </c>
      <c r="E1018" s="1">
        <v>0</v>
      </c>
      <c r="F1018" s="1">
        <v>0</v>
      </c>
      <c r="G1018" s="2">
        <f t="shared" si="22"/>
        <v>4409.6668000000009</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77.64</v>
      </c>
      <c r="D1019" s="1">
        <f>BILANCA!E41</f>
        <v>77.64</v>
      </c>
      <c r="E1019" s="1">
        <v>0</v>
      </c>
      <c r="F1019" s="1">
        <v>0</v>
      </c>
      <c r="G1019" s="2">
        <f t="shared" si="22"/>
        <v>8.3851199999999988</v>
      </c>
      <c r="H1019" s="2">
        <f t="shared" si="19"/>
        <v>0.71999999999999886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77.64</v>
      </c>
      <c r="D1020" s="1">
        <f>BILANCA!E42</f>
        <v>77.64</v>
      </c>
      <c r="E1020" s="1">
        <v>0</v>
      </c>
      <c r="F1020" s="1">
        <v>0</v>
      </c>
      <c r="G1020" s="2">
        <f t="shared" si="22"/>
        <v>8.6180400000000006</v>
      </c>
      <c r="H1020" s="2">
        <f t="shared" si="19"/>
        <v>0.71999999999999886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2632.3</v>
      </c>
      <c r="D1023" s="1">
        <f>BILANCA!E45</f>
        <v>2632.3</v>
      </c>
      <c r="E1023" s="1">
        <v>0</v>
      </c>
      <c r="F1023" s="1">
        <v>0</v>
      </c>
      <c r="G1023" s="2">
        <f t="shared" si="22"/>
        <v>315.87600000000003</v>
      </c>
      <c r="H1023" s="2">
        <f t="shared" si="19"/>
        <v>0.6000000000003638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2632.3</v>
      </c>
      <c r="D1025" s="1">
        <f>BILANCA!E47</f>
        <v>2632.3</v>
      </c>
      <c r="E1025" s="1">
        <v>0</v>
      </c>
      <c r="F1025" s="1">
        <v>0</v>
      </c>
      <c r="G1025" s="2">
        <f t="shared" si="22"/>
        <v>331.66980000000007</v>
      </c>
      <c r="H1025" s="2">
        <f t="shared" si="19"/>
        <v>0.6000000000003638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50002.54</v>
      </c>
      <c r="D1032" s="1">
        <f>BILANCA!E54</f>
        <v>55714.59</v>
      </c>
      <c r="E1032" s="1">
        <v>0</v>
      </c>
      <c r="F1032" s="1">
        <v>0</v>
      </c>
      <c r="G1032" s="2">
        <f t="shared" si="22"/>
        <v>7910.1542799999997</v>
      </c>
      <c r="H1032" s="2">
        <f t="shared" si="19"/>
        <v>0.87000000000261934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50002.54</v>
      </c>
      <c r="D1033" s="1">
        <f>BILANCA!E55</f>
        <v>55714.59</v>
      </c>
      <c r="E1033" s="1">
        <v>0</v>
      </c>
      <c r="F1033" s="1">
        <v>0</v>
      </c>
      <c r="G1033" s="2">
        <f t="shared" si="22"/>
        <v>8071.5860000000002</v>
      </c>
      <c r="H1033" s="2">
        <f t="shared" si="19"/>
        <v>0.87000000000261934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109279.94</v>
      </c>
      <c r="D1046" s="1">
        <f>BILANCA!E68</f>
        <v>132896.84</v>
      </c>
      <c r="E1046" s="1">
        <v>0</v>
      </c>
      <c r="F1046" s="1">
        <v>0</v>
      </c>
      <c r="G1046" s="2">
        <f t="shared" si="22"/>
        <v>23629.638060000001</v>
      </c>
      <c r="H1046" s="2">
        <f t="shared" si="19"/>
        <v>0.22000000000116415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10037.549999999999</v>
      </c>
      <c r="D1047" s="1">
        <f>BILANCA!E69</f>
        <v>17899.47</v>
      </c>
      <c r="E1047" s="1">
        <v>0</v>
      </c>
      <c r="F1047" s="1">
        <v>0</v>
      </c>
      <c r="G1047" s="2">
        <f t="shared" si="22"/>
        <v>2933.5353599999999</v>
      </c>
      <c r="H1047" s="2">
        <f t="shared" si="19"/>
        <v>0.92000000000189175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9487.56</v>
      </c>
      <c r="D1048" s="1">
        <f>BILANCA!E70</f>
        <v>17899.47</v>
      </c>
      <c r="E1048" s="1">
        <v>0</v>
      </c>
      <c r="F1048" s="1">
        <v>0</v>
      </c>
      <c r="G1048" s="2">
        <f t="shared" si="22"/>
        <v>2943.6225000000004</v>
      </c>
      <c r="H1048" s="2">
        <f t="shared" si="19"/>
        <v>0.91000000000167347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9487.56</v>
      </c>
      <c r="D1050" s="1">
        <f>BILANCA!E72</f>
        <v>17899.47</v>
      </c>
      <c r="E1050" s="1">
        <v>0</v>
      </c>
      <c r="F1050" s="1">
        <v>0</v>
      </c>
      <c r="G1050" s="2">
        <f t="shared" si="22"/>
        <v>3034.1955000000007</v>
      </c>
      <c r="H1050" s="2">
        <f t="shared" si="19"/>
        <v>0.91000000000167347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549.99</v>
      </c>
      <c r="D1054" s="1">
        <f>BILANCA!E76</f>
        <v>0</v>
      </c>
      <c r="E1054" s="1">
        <v>0</v>
      </c>
      <c r="F1054" s="1">
        <v>0</v>
      </c>
      <c r="G1054" s="2">
        <f t="shared" si="22"/>
        <v>39.049289999999999</v>
      </c>
      <c r="H1054" s="2">
        <f t="shared" si="19"/>
        <v>9.9999999999909051E-3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9063.2999999999993</v>
      </c>
      <c r="D1056" s="1">
        <f>BILANCA!E78</f>
        <v>4879.24</v>
      </c>
      <c r="E1056" s="1">
        <v>0</v>
      </c>
      <c r="F1056" s="1">
        <v>0</v>
      </c>
      <c r="G1056" s="2">
        <f t="shared" si="22"/>
        <v>1373.9899399999999</v>
      </c>
      <c r="H1056" s="2">
        <f t="shared" si="19"/>
        <v>0.53999999999905413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611.27</v>
      </c>
      <c r="D1061" s="1">
        <f>BILANCA!E83</f>
        <v>300</v>
      </c>
      <c r="E1061" s="1">
        <v>0</v>
      </c>
      <c r="F1061" s="1">
        <v>0</v>
      </c>
      <c r="G1061" s="2">
        <f t="shared" si="22"/>
        <v>94.479060000000004</v>
      </c>
      <c r="H1061" s="2">
        <f t="shared" si="19"/>
        <v>0.26999999999998181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665.92</v>
      </c>
      <c r="D1062" s="1">
        <f>BILANCA!E84</f>
        <v>0</v>
      </c>
      <c r="E1062" s="1">
        <v>0</v>
      </c>
      <c r="F1062" s="1">
        <v>0</v>
      </c>
      <c r="G1062" s="2">
        <f t="shared" si="22"/>
        <v>52.607679999999995</v>
      </c>
      <c r="H1062" s="2">
        <f t="shared" si="19"/>
        <v>8.0000000000040927E-2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7786.11</v>
      </c>
      <c r="D1064" s="1">
        <f>BILANCA!E86</f>
        <v>4579.24</v>
      </c>
      <c r="E1064" s="1">
        <v>0</v>
      </c>
      <c r="F1064" s="1">
        <v>0</v>
      </c>
      <c r="G1064" s="2">
        <f t="shared" si="22"/>
        <v>1372.51179</v>
      </c>
      <c r="H1064" s="2">
        <f t="shared" si="19"/>
        <v>0.3499999999994543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3430.33</v>
      </c>
      <c r="D1124" s="1">
        <f>BILANCA!E146</f>
        <v>3770.66</v>
      </c>
      <c r="E1124" s="1">
        <v>0</v>
      </c>
      <c r="F1124" s="1">
        <v>0</v>
      </c>
      <c r="G1124" s="2">
        <f t="shared" si="22"/>
        <v>1547.0026499999999</v>
      </c>
      <c r="H1124" s="2">
        <f t="shared" si="23"/>
        <v>0.67000000000007276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2923.87</v>
      </c>
      <c r="D1127" s="1">
        <f>BILANCA!E149</f>
        <v>1520.6599999999999</v>
      </c>
      <c r="E1127" s="1">
        <v>0</v>
      </c>
      <c r="F1127" s="1">
        <v>0</v>
      </c>
      <c r="G1127" s="2">
        <f t="shared" si="22"/>
        <v>858.98735999999985</v>
      </c>
      <c r="H1127" s="2">
        <f t="shared" si="23"/>
        <v>0.47000000000025466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2804.63</v>
      </c>
      <c r="D1133" s="1">
        <f>BILANCA!E155</f>
        <v>966.79</v>
      </c>
      <c r="E1133" s="1">
        <v>0</v>
      </c>
      <c r="F1133" s="1">
        <v>0</v>
      </c>
      <c r="G1133" s="2">
        <f t="shared" si="22"/>
        <v>710.73149999999998</v>
      </c>
      <c r="H1133" s="2">
        <f t="shared" si="23"/>
        <v>0.57999999999992724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119.24</v>
      </c>
      <c r="D1135" s="1">
        <f>BILANCA!E157</f>
        <v>553.87</v>
      </c>
      <c r="E1135" s="1">
        <v>0</v>
      </c>
      <c r="F1135" s="1">
        <v>0</v>
      </c>
      <c r="G1135" s="2">
        <f t="shared" si="22"/>
        <v>186.50095999999999</v>
      </c>
      <c r="H1135" s="2">
        <f t="shared" si="23"/>
        <v>0.36999999999999034</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206.46</v>
      </c>
      <c r="D1136" s="1">
        <f>BILANCA!E158</f>
        <v>0</v>
      </c>
      <c r="E1136" s="1">
        <v>0</v>
      </c>
      <c r="F1136" s="1">
        <v>0</v>
      </c>
      <c r="G1136" s="2">
        <f t="shared" si="22"/>
        <v>31.588380000000001</v>
      </c>
      <c r="H1136" s="2">
        <f t="shared" si="23"/>
        <v>0.46000000000000796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300</v>
      </c>
      <c r="D1138" s="1">
        <f>BILANCA!E160</f>
        <v>2250</v>
      </c>
      <c r="E1138" s="1">
        <v>0</v>
      </c>
      <c r="F1138" s="1">
        <v>0</v>
      </c>
      <c r="G1138" s="2">
        <f t="shared" si="22"/>
        <v>744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86748.76</v>
      </c>
      <c r="D1148" s="1">
        <f>BILANCA!E170</f>
        <v>106347.47</v>
      </c>
      <c r="E1148" s="1">
        <v>0</v>
      </c>
      <c r="F1148" s="1">
        <v>0</v>
      </c>
      <c r="G1148" s="2">
        <f t="shared" si="22"/>
        <v>49408.210500000001</v>
      </c>
      <c r="H1148" s="2">
        <f t="shared" si="23"/>
        <v>0.71000000000640284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270</v>
      </c>
      <c r="D1149" s="1">
        <f>BILANCA!E171</f>
        <v>0</v>
      </c>
      <c r="E1149" s="1">
        <v>0</v>
      </c>
      <c r="F1149" s="1">
        <v>0</v>
      </c>
      <c r="G1149" s="2">
        <f t="shared" si="22"/>
        <v>44.82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86478.76</v>
      </c>
      <c r="D1151" s="1">
        <f>BILANCA!E173</f>
        <v>106347.47</v>
      </c>
      <c r="E1151" s="1">
        <v>0</v>
      </c>
      <c r="F1151" s="1">
        <v>0</v>
      </c>
      <c r="G1151" s="2">
        <f t="shared" si="22"/>
        <v>50261.181600000004</v>
      </c>
      <c r="H1151" s="2">
        <f t="shared" si="23"/>
        <v>0.71000000000640284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727089.4</v>
      </c>
      <c r="D1152" s="1">
        <f>BILANCA!E175</f>
        <v>743707.69000000018</v>
      </c>
      <c r="E1152" s="1">
        <v>0</v>
      </c>
      <c r="F1152" s="1">
        <v>0</v>
      </c>
      <c r="G1152" s="2">
        <f t="shared" si="22"/>
        <v>374251.3078200001</v>
      </c>
      <c r="H1152" s="2">
        <f t="shared" si="23"/>
        <v>0.70999999984633178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105026.67000000001</v>
      </c>
      <c r="D1153" s="1">
        <f>BILANCA!E176</f>
        <v>119081.90000000001</v>
      </c>
      <c r="E1153" s="1">
        <v>0</v>
      </c>
      <c r="F1153" s="1">
        <v>0</v>
      </c>
      <c r="G1153" s="2">
        <f t="shared" si="22"/>
        <v>58342.379900000007</v>
      </c>
      <c r="H1153" s="2">
        <f t="shared" si="23"/>
        <v>0.42999999997846317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105026.67000000001</v>
      </c>
      <c r="D1154" s="1">
        <f>BILANCA!E177</f>
        <v>119081.90000000001</v>
      </c>
      <c r="E1154" s="1">
        <v>0</v>
      </c>
      <c r="F1154" s="1">
        <v>0</v>
      </c>
      <c r="G1154" s="2">
        <f t="shared" si="22"/>
        <v>58685.570370000016</v>
      </c>
      <c r="H1154" s="2">
        <f t="shared" si="23"/>
        <v>0.42999999997846317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85792.47</v>
      </c>
      <c r="D1155" s="1">
        <f>BILANCA!E178</f>
        <v>106164.72</v>
      </c>
      <c r="E1155" s="1">
        <v>0</v>
      </c>
      <c r="F1155" s="1">
        <v>0</v>
      </c>
      <c r="G1155" s="2">
        <f t="shared" si="22"/>
        <v>51276.968519999995</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11193.85</v>
      </c>
      <c r="D1156" s="1">
        <f>BILANCA!E179</f>
        <v>5015</v>
      </c>
      <c r="E1156" s="1">
        <v>0</v>
      </c>
      <c r="F1156" s="1">
        <v>0</v>
      </c>
      <c r="G1156" s="2">
        <f t="shared" si="22"/>
        <v>3671.7260499999998</v>
      </c>
      <c r="H1156" s="2">
        <f t="shared" si="23"/>
        <v>0.1499999999996362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111.69</v>
      </c>
      <c r="D1157" s="1">
        <f>BILANCA!E180</f>
        <v>133.44</v>
      </c>
      <c r="E1157" s="1">
        <v>0</v>
      </c>
      <c r="F1157" s="1">
        <v>0</v>
      </c>
      <c r="G1157" s="2">
        <f t="shared" si="22"/>
        <v>65.871179999999995</v>
      </c>
      <c r="H1157" s="2">
        <f t="shared" si="23"/>
        <v>0.75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111.69</v>
      </c>
      <c r="D1160" s="1">
        <f>BILANCA!E183</f>
        <v>133.44</v>
      </c>
      <c r="E1160" s="1">
        <v>0</v>
      </c>
      <c r="F1160" s="1">
        <v>0</v>
      </c>
      <c r="G1160" s="2">
        <f t="shared" si="22"/>
        <v>67.006889999999999</v>
      </c>
      <c r="H1160" s="2">
        <f t="shared" si="23"/>
        <v>0.75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7928.66</v>
      </c>
      <c r="D1165" s="1">
        <f>BILANCA!E188</f>
        <v>7768.74</v>
      </c>
      <c r="E1165" s="1">
        <v>0</v>
      </c>
      <c r="F1165" s="1">
        <v>0</v>
      </c>
      <c r="G1165" s="2">
        <f t="shared" si="22"/>
        <v>4270.8374800000001</v>
      </c>
      <c r="H1165" s="2">
        <f t="shared" si="23"/>
        <v>0.6000000000003638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622062.73</v>
      </c>
      <c r="D1214" s="1">
        <f>BILANCA!E237</f>
        <v>624625.79000000015</v>
      </c>
      <c r="E1214" s="1">
        <v>0</v>
      </c>
      <c r="F1214" s="1">
        <v>0</v>
      </c>
      <c r="G1214" s="2">
        <f t="shared" si="22"/>
        <v>432273.60561000009</v>
      </c>
      <c r="H1214" s="2">
        <f t="shared" si="23"/>
        <v>0.47999999986495823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614086.62</v>
      </c>
      <c r="D1215" s="1">
        <f>BILANCA!E238</f>
        <v>603302.94000000006</v>
      </c>
      <c r="E1215" s="1">
        <v>0</v>
      </c>
      <c r="F1215" s="1">
        <v>0</v>
      </c>
      <c r="G1215" s="2">
        <f t="shared" si="22"/>
        <v>422400.66000000003</v>
      </c>
      <c r="H1215" s="2">
        <f t="shared" si="23"/>
        <v>0.43999999994412065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614086.62</v>
      </c>
      <c r="D1216" s="1">
        <f>BILANCA!E239</f>
        <v>603302.94000000006</v>
      </c>
      <c r="E1216" s="1">
        <v>0</v>
      </c>
      <c r="F1216" s="1">
        <v>0</v>
      </c>
      <c r="G1216" s="2">
        <f t="shared" si="22"/>
        <v>424221.35250000004</v>
      </c>
      <c r="H1216" s="2">
        <f t="shared" si="23"/>
        <v>0.43999999994412065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614008.98</v>
      </c>
      <c r="D1217" s="1">
        <f>BILANCA!E240</f>
        <v>603225.30000000005</v>
      </c>
      <c r="E1217" s="1">
        <v>0</v>
      </c>
      <c r="F1217" s="1">
        <v>0</v>
      </c>
      <c r="G1217" s="2">
        <f t="shared" si="22"/>
        <v>425987.54172000004</v>
      </c>
      <c r="H1217" s="2">
        <f t="shared" si="23"/>
        <v>0.32000000006519258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77.64</v>
      </c>
      <c r="D1218" s="1">
        <f>BILANCA!E241</f>
        <v>77.64</v>
      </c>
      <c r="E1218" s="1">
        <v>0</v>
      </c>
      <c r="F1218" s="1">
        <v>0</v>
      </c>
      <c r="G1218" s="2">
        <f t="shared" si="22"/>
        <v>54.736199999999997</v>
      </c>
      <c r="H1218" s="2">
        <f t="shared" si="23"/>
        <v>0.71999999999999886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4545.78</v>
      </c>
      <c r="D1222" s="1">
        <f>BILANCA!E245</f>
        <v>17552.190000000002</v>
      </c>
      <c r="E1222" s="1">
        <v>0</v>
      </c>
      <c r="F1222" s="1">
        <v>0</v>
      </c>
      <c r="G1222" s="2">
        <f t="shared" si="22"/>
        <v>9476.3882400000002</v>
      </c>
      <c r="H1222" s="2">
        <f t="shared" si="23"/>
        <v>0.41000000000258296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4598.7</v>
      </c>
      <c r="D1223" s="1">
        <f>BILANCA!E246</f>
        <v>22731.31</v>
      </c>
      <c r="E1223" s="1">
        <v>0</v>
      </c>
      <c r="F1223" s="1">
        <v>0</v>
      </c>
      <c r="G1223" s="2">
        <f t="shared" si="22"/>
        <v>12014.7168</v>
      </c>
      <c r="H1223" s="2">
        <f t="shared" si="23"/>
        <v>0.61000000000149157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4598.7</v>
      </c>
      <c r="D1224" s="1">
        <f>BILANCA!E247</f>
        <v>22731.31</v>
      </c>
      <c r="E1224" s="1">
        <v>0</v>
      </c>
      <c r="F1224" s="1">
        <v>0</v>
      </c>
      <c r="G1224" s="2">
        <f t="shared" si="22"/>
        <v>12064.778120000001</v>
      </c>
      <c r="H1224" s="2">
        <f t="shared" si="23"/>
        <v>0.61000000000149157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52.92</v>
      </c>
      <c r="D1227" s="1">
        <f>BILANCA!E250</f>
        <v>5179.12</v>
      </c>
      <c r="E1227" s="1">
        <v>0</v>
      </c>
      <c r="F1227" s="1">
        <v>0</v>
      </c>
      <c r="G1227" s="2">
        <f t="shared" si="22"/>
        <v>2540.3230399999998</v>
      </c>
      <c r="H1227" s="2">
        <f t="shared" si="23"/>
        <v>0.19999999999988916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52.92</v>
      </c>
      <c r="D1229" s="1">
        <f>BILANCA!E252</f>
        <v>5179.12</v>
      </c>
      <c r="E1229" s="1">
        <v>0</v>
      </c>
      <c r="F1229" s="1">
        <v>0</v>
      </c>
      <c r="G1229" s="2">
        <f t="shared" si="22"/>
        <v>2561.14536</v>
      </c>
      <c r="H1229" s="2">
        <f t="shared" si="23"/>
        <v>0.19999999999988916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3430.33</v>
      </c>
      <c r="D1232" s="1">
        <f>BILANCA!E255</f>
        <v>3770.66</v>
      </c>
      <c r="E1232" s="1">
        <v>0</v>
      </c>
      <c r="F1232" s="1">
        <v>0</v>
      </c>
      <c r="G1232" s="2">
        <f t="shared" si="22"/>
        <v>2731.94085</v>
      </c>
      <c r="H1232" s="2">
        <f t="shared" si="23"/>
        <v>0.67000000000007276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38582.080000000002</v>
      </c>
      <c r="D1236" s="1">
        <f>BILANCA!E259</f>
        <v>23761.81</v>
      </c>
      <c r="E1236" s="1">
        <v>0</v>
      </c>
      <c r="F1236" s="1">
        <v>0</v>
      </c>
      <c r="G1236" s="2">
        <f t="shared" si="22"/>
        <v>21784.742100000003</v>
      </c>
      <c r="H1236" s="2">
        <f t="shared" si="23"/>
        <v>0.27000000000043656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38582.080000000002</v>
      </c>
      <c r="D1237" s="1">
        <f>BILANCA!E260</f>
        <v>23761.81</v>
      </c>
      <c r="E1237" s="1">
        <v>0</v>
      </c>
      <c r="F1237" s="1">
        <v>0</v>
      </c>
      <c r="G1237" s="2">
        <f t="shared" si="22"/>
        <v>21870.847800000003</v>
      </c>
      <c r="H1237" s="2">
        <f t="shared" si="23"/>
        <v>0.27000000000043656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3430.33</v>
      </c>
      <c r="D1241" s="1">
        <f>BILANCA!E265</f>
        <v>3770.66</v>
      </c>
      <c r="E1241" s="1">
        <v>0</v>
      </c>
      <c r="F1241" s="1">
        <v>0</v>
      </c>
      <c r="G1241" s="2">
        <f t="shared" si="22"/>
        <v>2830.6857</v>
      </c>
      <c r="H1241" s="2">
        <f t="shared" si="23"/>
        <v>0.67000000000007276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7786.11</v>
      </c>
      <c r="D1244" s="1">
        <f>BILANCA!E268</f>
        <v>4579.24</v>
      </c>
      <c r="E1244" s="1">
        <v>0</v>
      </c>
      <c r="F1244" s="1">
        <v>0</v>
      </c>
      <c r="G1244" s="2">
        <f t="shared" si="24"/>
        <v>4422.5379899999998</v>
      </c>
      <c r="H1244" s="2">
        <f t="shared" si="23"/>
        <v>0.3499999999994543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270</v>
      </c>
      <c r="E1263" s="1">
        <v>0</v>
      </c>
      <c r="F1263" s="1">
        <v>0</v>
      </c>
      <c r="G1263" s="2">
        <f t="shared" si="24"/>
        <v>151.20000000000002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105026.67</v>
      </c>
      <c r="D1264" s="1">
        <f>BILANCA!E288</f>
        <v>118811.9</v>
      </c>
      <c r="E1264" s="1">
        <v>0</v>
      </c>
      <c r="F1264" s="1">
        <v>0</v>
      </c>
      <c r="G1264" s="2">
        <f t="shared" si="24"/>
        <v>96284.782070000016</v>
      </c>
      <c r="H1264" s="2">
        <f t="shared" si="23"/>
        <v>0.430000000007567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1045109.44</v>
      </c>
      <c r="D1408" s="1">
        <f>'RAS-funkcijski'!E114</f>
        <v>1290870.8899999999</v>
      </c>
      <c r="E1408" s="1">
        <v>0</v>
      </c>
      <c r="F1408" s="1">
        <v>0</v>
      </c>
      <c r="G1408" s="2">
        <f t="shared" si="24"/>
        <v>398953.63419999997</v>
      </c>
      <c r="H1408" s="2">
        <f t="shared" si="27"/>
        <v>0.55000000004656613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1045109.44</v>
      </c>
      <c r="D1412" s="1">
        <f>'RAS-funkcijski'!E118</f>
        <v>1290870.8899999999</v>
      </c>
      <c r="E1412" s="1">
        <v>0</v>
      </c>
      <c r="F1412" s="1">
        <v>0</v>
      </c>
      <c r="G1412" s="2">
        <f t="shared" si="24"/>
        <v>413461.03908000002</v>
      </c>
      <c r="H1412" s="2">
        <f t="shared" si="27"/>
        <v>0.55000000004656613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1045109.44</v>
      </c>
      <c r="D1414" s="1">
        <f>'RAS-funkcijski'!E120</f>
        <v>1290870.8899999999</v>
      </c>
      <c r="E1414" s="1">
        <v>0</v>
      </c>
      <c r="F1414" s="1">
        <v>0</v>
      </c>
      <c r="G1414" s="2">
        <f t="shared" si="24"/>
        <v>420714.74152000004</v>
      </c>
      <c r="H1414" s="2">
        <f t="shared" si="27"/>
        <v>0.55000000004656613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1045109.44</v>
      </c>
      <c r="D1435" s="13">
        <f>'RAS-funkcijski'!E141</f>
        <v>1290870.8899999999</v>
      </c>
      <c r="E1435" s="13">
        <v>0</v>
      </c>
      <c r="F1435" s="13">
        <v>0</v>
      </c>
      <c r="G1435" s="14">
        <f t="shared" si="24"/>
        <v>496878.61713999999</v>
      </c>
      <c r="H1435" s="14">
        <f t="shared" si="27"/>
        <v>0.55000000004656613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14820.27</v>
      </c>
      <c r="D1436" s="6">
        <f>'P-VRIO'!E5</f>
        <v>0</v>
      </c>
      <c r="E1436" s="6">
        <v>0</v>
      </c>
      <c r="F1436" s="6">
        <v>0</v>
      </c>
      <c r="G1436" s="7">
        <f t="shared" si="24"/>
        <v>14.820270000000001</v>
      </c>
      <c r="H1436" s="7">
        <f t="shared" si="27"/>
        <v>0.27000000000043656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14820.27</v>
      </c>
      <c r="D1453" s="1">
        <f>'P-VRIO'!E22</f>
        <v>0</v>
      </c>
      <c r="E1453" s="1">
        <v>0</v>
      </c>
      <c r="F1453" s="1">
        <v>0</v>
      </c>
      <c r="G1453" s="2">
        <f t="shared" si="24"/>
        <v>266.76486</v>
      </c>
      <c r="H1453" s="2">
        <f t="shared" si="27"/>
        <v>0.27000000000043656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14820.27</v>
      </c>
      <c r="D1454" s="1">
        <f>'P-VRIO'!E23</f>
        <v>0</v>
      </c>
      <c r="E1454" s="1">
        <v>0</v>
      </c>
      <c r="F1454" s="1">
        <v>0</v>
      </c>
      <c r="G1454" s="2">
        <f t="shared" si="24"/>
        <v>281.58512999999999</v>
      </c>
      <c r="H1454" s="2">
        <f t="shared" si="27"/>
        <v>0.27000000000043656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14820.27</v>
      </c>
      <c r="D1456" s="1">
        <f>'P-VRIO'!E25</f>
        <v>0</v>
      </c>
      <c r="E1456" s="1">
        <v>0</v>
      </c>
      <c r="F1456" s="1">
        <v>0</v>
      </c>
      <c r="G1456" s="2">
        <f t="shared" si="24"/>
        <v>311.22567000000004</v>
      </c>
      <c r="H1456" s="2">
        <f t="shared" si="27"/>
        <v>0.27000000000043656</v>
      </c>
      <c r="I1456" s="10">
        <f t="shared" si="30"/>
        <v>84.030930900135871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105026.67</v>
      </c>
      <c r="D1480" s="6"/>
      <c r="E1480" s="6">
        <v>0</v>
      </c>
      <c r="F1480" s="6">
        <v>0</v>
      </c>
      <c r="G1480" s="7">
        <f t="shared" ref="G1480:G1580" si="34">B1480/1000*C1480</f>
        <v>105.02667</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1536369.87</v>
      </c>
      <c r="D1481" s="1">
        <v>0</v>
      </c>
      <c r="E1481" s="1">
        <v>0</v>
      </c>
      <c r="F1481" s="1">
        <v>0</v>
      </c>
      <c r="G1481" s="2">
        <f t="shared" si="34"/>
        <v>3072.7397400000004</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1532526.7400000002</v>
      </c>
      <c r="D1483" s="1">
        <v>0</v>
      </c>
      <c r="E1483" s="1">
        <v>0</v>
      </c>
      <c r="F1483" s="1">
        <v>0</v>
      </c>
      <c r="G1483" s="2">
        <f t="shared" si="34"/>
        <v>6130.106960000001</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1195159.8700000001</v>
      </c>
      <c r="D1484" s="1">
        <v>0</v>
      </c>
      <c r="E1484" s="1">
        <v>0</v>
      </c>
      <c r="F1484" s="1">
        <v>0</v>
      </c>
      <c r="G1484" s="2">
        <f t="shared" si="34"/>
        <v>5975.7993500000002</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111925.04</v>
      </c>
      <c r="D1485" s="1">
        <v>0</v>
      </c>
      <c r="E1485" s="1">
        <v>0</v>
      </c>
      <c r="F1485" s="1">
        <v>0</v>
      </c>
      <c r="G1485" s="2">
        <f t="shared" si="34"/>
        <v>671.55024000000003</v>
      </c>
      <c r="H1485" s="2">
        <f t="shared" si="35"/>
        <v>3.9999999993597157E-2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1570.86</v>
      </c>
      <c r="D1486" s="1">
        <v>0</v>
      </c>
      <c r="E1486" s="1">
        <v>0</v>
      </c>
      <c r="F1486" s="1">
        <v>0</v>
      </c>
      <c r="G1486" s="2">
        <f t="shared" si="34"/>
        <v>10.99602</v>
      </c>
      <c r="H1486" s="2">
        <f t="shared" si="35"/>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707.34</v>
      </c>
      <c r="D1490" s="1">
        <v>0</v>
      </c>
      <c r="E1490" s="1">
        <v>0</v>
      </c>
      <c r="F1490" s="1">
        <v>0</v>
      </c>
      <c r="G1490" s="2">
        <f t="shared" si="34"/>
        <v>7.7807399999999998</v>
      </c>
      <c r="H1490" s="2">
        <f t="shared" si="35"/>
        <v>0.34000000000003183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223163.63</v>
      </c>
      <c r="D1491" s="1">
        <v>0</v>
      </c>
      <c r="E1491" s="1">
        <v>0</v>
      </c>
      <c r="F1491" s="1">
        <v>0</v>
      </c>
      <c r="G1491" s="2">
        <f t="shared" si="34"/>
        <v>2677.9635600000001</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3843.13</v>
      </c>
      <c r="D1492" s="1">
        <v>0</v>
      </c>
      <c r="E1492" s="1">
        <v>0</v>
      </c>
      <c r="F1492" s="1">
        <v>0</v>
      </c>
      <c r="G1492" s="2">
        <f t="shared" si="34"/>
        <v>49.96069</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1522314.6400000001</v>
      </c>
      <c r="D1499" s="1">
        <v>0</v>
      </c>
      <c r="E1499" s="1">
        <v>0</v>
      </c>
      <c r="F1499" s="1">
        <v>0</v>
      </c>
      <c r="G1499" s="2">
        <f t="shared" si="34"/>
        <v>30446.292800000003</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1518471.5100000002</v>
      </c>
      <c r="D1501" s="1">
        <v>0</v>
      </c>
      <c r="E1501" s="1">
        <v>0</v>
      </c>
      <c r="F1501" s="1">
        <v>0</v>
      </c>
      <c r="G1501" s="2">
        <f t="shared" si="34"/>
        <v>33406.373220000001</v>
      </c>
      <c r="H1501" s="2">
        <f t="shared" si="35"/>
        <v>0.48999999975785613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1174787.6200000001</v>
      </c>
      <c r="D1502" s="1">
        <v>0</v>
      </c>
      <c r="E1502" s="1">
        <v>0</v>
      </c>
      <c r="F1502" s="1">
        <v>0</v>
      </c>
      <c r="G1502" s="2">
        <f t="shared" si="34"/>
        <v>27020.115260000002</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118103.89</v>
      </c>
      <c r="D1503" s="1">
        <v>0</v>
      </c>
      <c r="E1503" s="1">
        <v>0</v>
      </c>
      <c r="F1503" s="1">
        <v>0</v>
      </c>
      <c r="G1503" s="2">
        <f t="shared" si="34"/>
        <v>2834.4933599999999</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1549.11</v>
      </c>
      <c r="D1504" s="1">
        <v>0</v>
      </c>
      <c r="E1504" s="1">
        <v>0</v>
      </c>
      <c r="F1504" s="1">
        <v>0</v>
      </c>
      <c r="G1504" s="2">
        <f t="shared" si="34"/>
        <v>38.72775</v>
      </c>
      <c r="H1504" s="2">
        <f t="shared" si="35"/>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707.34</v>
      </c>
      <c r="D1508" s="1">
        <v>0</v>
      </c>
      <c r="E1508" s="1">
        <v>0</v>
      </c>
      <c r="F1508" s="1">
        <v>0</v>
      </c>
      <c r="G1508" s="2">
        <f t="shared" si="34"/>
        <v>20.512860000000003</v>
      </c>
      <c r="H1508" s="2">
        <f t="shared" si="35"/>
        <v>0.34000000000003183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223323.55</v>
      </c>
      <c r="D1509" s="1">
        <v>0</v>
      </c>
      <c r="E1509" s="1">
        <v>0</v>
      </c>
      <c r="F1509" s="1">
        <v>0</v>
      </c>
      <c r="G1509" s="2">
        <f t="shared" si="34"/>
        <v>6699.7064999999993</v>
      </c>
      <c r="H1509" s="2">
        <f t="shared" si="35"/>
        <v>0.45000000001164153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3843.13</v>
      </c>
      <c r="D1510" s="1">
        <v>0</v>
      </c>
      <c r="E1510" s="1">
        <v>0</v>
      </c>
      <c r="F1510" s="1">
        <v>0</v>
      </c>
      <c r="G1510" s="2">
        <f t="shared" si="34"/>
        <v>119.13703</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119081.89999999991</v>
      </c>
      <c r="D1517" s="1">
        <v>0</v>
      </c>
      <c r="E1517" s="1">
        <v>0</v>
      </c>
      <c r="F1517" s="1">
        <v>0</v>
      </c>
      <c r="G1517" s="2">
        <f t="shared" si="34"/>
        <v>4525.1121999999959</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270</v>
      </c>
      <c r="D1518" s="1">
        <v>0</v>
      </c>
      <c r="E1518" s="1">
        <v>0</v>
      </c>
      <c r="F1518" s="1">
        <v>0</v>
      </c>
      <c r="G1518" s="2">
        <f t="shared" si="34"/>
        <v>10.53</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270</v>
      </c>
      <c r="D1524" s="1">
        <v>0</v>
      </c>
      <c r="E1524" s="1">
        <v>0</v>
      </c>
      <c r="F1524" s="1">
        <v>0</v>
      </c>
      <c r="G1524" s="2">
        <f t="shared" si="34"/>
        <v>12.15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270</v>
      </c>
      <c r="D1530" s="1">
        <v>0</v>
      </c>
      <c r="E1530" s="1">
        <v>0</v>
      </c>
      <c r="F1530" s="1">
        <v>0</v>
      </c>
      <c r="G1530" s="2">
        <f t="shared" si="34"/>
        <v>13.77</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270</v>
      </c>
      <c r="D1533" s="1">
        <v>0</v>
      </c>
      <c r="E1533" s="1">
        <v>0</v>
      </c>
      <c r="F1533" s="1">
        <v>0</v>
      </c>
      <c r="G1533" s="2">
        <f t="shared" si="34"/>
        <v>14.58</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118811.9</v>
      </c>
      <c r="D1576" s="1">
        <v>0</v>
      </c>
      <c r="E1576" s="1">
        <v>0</v>
      </c>
      <c r="F1576" s="1">
        <v>0</v>
      </c>
      <c r="G1576" s="2">
        <f t="shared" si="34"/>
        <v>11524.754300000001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118811.9</v>
      </c>
      <c r="D1578" s="1">
        <v>0</v>
      </c>
      <c r="E1578" s="1">
        <v>0</v>
      </c>
      <c r="F1578" s="1">
        <v>0</v>
      </c>
      <c r="G1578" s="2">
        <f t="shared" si="34"/>
        <v>11762.3781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17466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1042814.5900000001</v>
      </c>
      <c r="I16" s="170">
        <f>'PR-RAS'!E6</f>
        <v>1303877.3000000003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1044195.52</v>
      </c>
      <c r="I17" s="170">
        <f>'PR-RAS'!E151</f>
        <v>1285691.7700000003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4545.7800000000234</v>
      </c>
      <c r="I18" s="170">
        <f>'PR-RAS'!E645</f>
        <v>17552.189999999915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617809.46000000008</v>
      </c>
      <c r="I20" s="173">
        <f>BILANCA!E7</f>
        <v>610810.85000000009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109279.94</v>
      </c>
      <c r="I21" s="175">
        <f>BILANCA!E68</f>
        <v>132896.84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105026.67000000001</v>
      </c>
      <c r="I22" s="175">
        <f>BILANCA!E176</f>
        <v>119081.90000000001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622062.73</v>
      </c>
      <c r="I23" s="177">
        <f>BILANCA!E237</f>
        <v>624625.79000000015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1045109.44</v>
      </c>
      <c r="I27" s="175">
        <f>'RAS-funkcijski'!E114</f>
        <v>1290870.8899999999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1045109.44</v>
      </c>
      <c r="I28" s="179">
        <f>'RAS-funkcijski'!E141</f>
        <v>1290870.8899999999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14820.27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14820.27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105026.67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119081.89999999991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118811.9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1042814.5900000001</v>
      </c>
      <c r="E6" s="51">
        <f>E7+E44+E50+E82+E106+E124+E133+E139</f>
        <v>1303877.3000000003</v>
      </c>
      <c r="F6" s="52">
        <f t="shared" ref="F6:F131" si="0">IF(D6&lt;&gt;0,IF(E6/D6&gt;=100,"&gt;&gt;100",E6/D6*100),"-")</f>
        <v>125.03443205565432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867655.06</v>
      </c>
      <c r="E50" s="51">
        <f>E51+E54+E59+E62+E65+E68+E71+E74+E77</f>
        <v>1082211.83</v>
      </c>
      <c r="F50" s="52">
        <f t="shared" si="0"/>
        <v>124.72834884406714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225</v>
      </c>
      <c r="E62" s="51">
        <f t="shared" si="13"/>
        <v>0</v>
      </c>
      <c r="F62" s="52">
        <f t="shared" si="0"/>
        <v>0</v>
      </c>
    </row>
    <row r="63" spans="1:6" ht="12.75" customHeight="1" x14ac:dyDescent="0.2">
      <c r="A63" s="53">
        <v>6341</v>
      </c>
      <c r="B63" s="85" t="s">
        <v>172</v>
      </c>
      <c r="C63" s="50" t="s">
        <v>173</v>
      </c>
      <c r="D63" s="242">
        <v>225</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865928.75</v>
      </c>
      <c r="E68" s="51">
        <f t="shared" si="15"/>
        <v>1080716.23</v>
      </c>
      <c r="F68" s="52">
        <f t="shared" si="0"/>
        <v>124.80429019131192</v>
      </c>
    </row>
    <row r="69" spans="1:6" ht="12.75" customHeight="1" x14ac:dyDescent="0.2">
      <c r="A69" s="53" t="s">
        <v>184</v>
      </c>
      <c r="B69" s="85" t="s">
        <v>185</v>
      </c>
      <c r="C69" s="50" t="s">
        <v>184</v>
      </c>
      <c r="D69" s="242">
        <v>865397.75</v>
      </c>
      <c r="E69" s="242">
        <v>1080176.23</v>
      </c>
      <c r="F69" s="52">
        <f t="shared" si="0"/>
        <v>124.81846988855703</v>
      </c>
    </row>
    <row r="70" spans="1:6" ht="24" x14ac:dyDescent="0.2">
      <c r="A70" s="53" t="s">
        <v>186</v>
      </c>
      <c r="B70" s="85" t="s">
        <v>187</v>
      </c>
      <c r="C70" s="50" t="s">
        <v>186</v>
      </c>
      <c r="D70" s="242">
        <v>531</v>
      </c>
      <c r="E70" s="242">
        <v>540</v>
      </c>
      <c r="F70" s="52">
        <f t="shared" si="0"/>
        <v>101.69491525423729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1501.31</v>
      </c>
      <c r="E74" s="51">
        <f t="shared" si="17"/>
        <v>1465.6</v>
      </c>
      <c r="F74" s="52">
        <f t="shared" si="0"/>
        <v>97.621410634712348</v>
      </c>
    </row>
    <row r="75" spans="1:6" ht="12.75" customHeight="1" x14ac:dyDescent="0.2">
      <c r="A75" s="53" t="s">
        <v>196</v>
      </c>
      <c r="B75" s="85" t="s">
        <v>197</v>
      </c>
      <c r="C75" s="50" t="s">
        <v>196</v>
      </c>
      <c r="D75" s="242">
        <v>1501.31</v>
      </c>
      <c r="E75" s="242">
        <v>1465.6</v>
      </c>
      <c r="F75" s="52">
        <f t="shared" si="0"/>
        <v>97.621410634712348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30</v>
      </c>
      <c r="F77" s="52" t="str">
        <f t="shared" si="0"/>
        <v>-</v>
      </c>
    </row>
    <row r="78" spans="1:6" ht="12.75" customHeight="1" x14ac:dyDescent="0.2">
      <c r="A78" s="53">
        <v>6391</v>
      </c>
      <c r="B78" s="85" t="s">
        <v>202</v>
      </c>
      <c r="C78" s="50" t="s">
        <v>203</v>
      </c>
      <c r="D78" s="242">
        <v>0</v>
      </c>
      <c r="E78" s="242">
        <v>30</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0.11</v>
      </c>
      <c r="F82" s="52" t="str">
        <f t="shared" si="0"/>
        <v>-</v>
      </c>
    </row>
    <row r="83" spans="1:6" ht="12.75" customHeight="1" x14ac:dyDescent="0.2">
      <c r="A83" s="53">
        <v>641</v>
      </c>
      <c r="B83" s="85" t="s">
        <v>212</v>
      </c>
      <c r="C83" s="50" t="s">
        <v>213</v>
      </c>
      <c r="D83" s="51">
        <f t="shared" ref="D83:E83" si="20">SUM(D84:D90)</f>
        <v>0</v>
      </c>
      <c r="E83" s="51">
        <f t="shared" si="20"/>
        <v>0.11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0.11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3832.59</v>
      </c>
      <c r="E106" s="51">
        <f t="shared" si="23"/>
        <v>9530.0499999999993</v>
      </c>
      <c r="F106" s="52">
        <f t="shared" si="0"/>
        <v>248.65821807185219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3832.59</v>
      </c>
      <c r="E112" s="51">
        <f t="shared" si="25"/>
        <v>9530.0499999999993</v>
      </c>
      <c r="F112" s="52">
        <f t="shared" si="0"/>
        <v>248.65821807185219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3832.59</v>
      </c>
      <c r="E117" s="242">
        <v>9530.0499999999993</v>
      </c>
      <c r="F117" s="52">
        <f t="shared" si="0"/>
        <v>248.65821807185219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5760.63</v>
      </c>
      <c r="E124" s="51">
        <f t="shared" si="27"/>
        <v>27472.79</v>
      </c>
      <c r="F124" s="52">
        <f t="shared" si="0"/>
        <v>476.90599812867686</v>
      </c>
    </row>
    <row r="125" spans="1:6" ht="12.75" customHeight="1" x14ac:dyDescent="0.2">
      <c r="A125" s="53">
        <v>661</v>
      </c>
      <c r="B125" s="86" t="s">
        <v>296</v>
      </c>
      <c r="C125" s="50" t="s">
        <v>297</v>
      </c>
      <c r="D125" s="51">
        <f t="shared" ref="D125:E125" si="28">SUM(D126:D127)</f>
        <v>2900.63</v>
      </c>
      <c r="E125" s="51">
        <f t="shared" si="28"/>
        <v>25266.799999999999</v>
      </c>
      <c r="F125" s="52">
        <f t="shared" si="0"/>
        <v>871.07973095499938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2900.63</v>
      </c>
      <c r="E127" s="242">
        <v>25266.799999999999</v>
      </c>
      <c r="F127" s="52">
        <f t="shared" si="0"/>
        <v>871.07973095499938</v>
      </c>
    </row>
    <row r="128" spans="1:6" ht="24" x14ac:dyDescent="0.2">
      <c r="A128" s="53">
        <v>663</v>
      </c>
      <c r="B128" s="231" t="s">
        <v>302</v>
      </c>
      <c r="C128" s="50" t="s">
        <v>303</v>
      </c>
      <c r="D128" s="51">
        <f t="shared" ref="D128:E128" si="29">SUM(D129:D132)</f>
        <v>2860</v>
      </c>
      <c r="E128" s="51">
        <f t="shared" si="29"/>
        <v>2205.9899999999998</v>
      </c>
      <c r="F128" s="52">
        <f t="shared" si="0"/>
        <v>77.132517482517471</v>
      </c>
    </row>
    <row r="129" spans="1:6" ht="12.75" customHeight="1" x14ac:dyDescent="0.2">
      <c r="A129" s="53">
        <v>6631</v>
      </c>
      <c r="B129" s="86" t="s">
        <v>304</v>
      </c>
      <c r="C129" s="50" t="s">
        <v>305</v>
      </c>
      <c r="D129" s="242">
        <v>2860</v>
      </c>
      <c r="E129" s="242">
        <v>1870</v>
      </c>
      <c r="F129" s="52">
        <f t="shared" si="0"/>
        <v>65.384615384615387</v>
      </c>
    </row>
    <row r="130" spans="1:6" ht="12.75" customHeight="1" x14ac:dyDescent="0.2">
      <c r="A130" s="53">
        <v>6632</v>
      </c>
      <c r="B130" s="232" t="s">
        <v>306</v>
      </c>
      <c r="C130" s="50" t="s">
        <v>307</v>
      </c>
      <c r="D130" s="242">
        <v>0</v>
      </c>
      <c r="E130" s="242">
        <v>335.99</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165566.31</v>
      </c>
      <c r="E133" s="51">
        <f t="shared" si="30"/>
        <v>184101.49</v>
      </c>
      <c r="F133" s="52">
        <f t="shared" ref="F133:F223" si="31">IF(D133&lt;&gt;0,IF(E133/D133&gt;=100,"&gt;&gt;100",E133/D133*100),"-")</f>
        <v>111.19501908329055</v>
      </c>
    </row>
    <row r="134" spans="1:6" ht="24" x14ac:dyDescent="0.2">
      <c r="A134" s="53">
        <v>671</v>
      </c>
      <c r="B134" s="232" t="s">
        <v>314</v>
      </c>
      <c r="C134" s="50" t="s">
        <v>315</v>
      </c>
      <c r="D134" s="51">
        <f t="shared" ref="D134:E134" si="32">SUM(D135:D137)</f>
        <v>165566.31</v>
      </c>
      <c r="E134" s="51">
        <f t="shared" si="32"/>
        <v>184101.49</v>
      </c>
      <c r="F134" s="52">
        <f t="shared" si="31"/>
        <v>111.19501908329055</v>
      </c>
    </row>
    <row r="135" spans="1:6" ht="12.75" customHeight="1" x14ac:dyDescent="0.2">
      <c r="A135" s="53">
        <v>6711</v>
      </c>
      <c r="B135" s="85" t="s">
        <v>316</v>
      </c>
      <c r="C135" s="50" t="s">
        <v>317</v>
      </c>
      <c r="D135" s="242">
        <v>165236.31</v>
      </c>
      <c r="E135" s="242">
        <v>183771.49</v>
      </c>
      <c r="F135" s="52">
        <f t="shared" si="31"/>
        <v>111.21737710071109</v>
      </c>
    </row>
    <row r="136" spans="1:6" ht="24" x14ac:dyDescent="0.2">
      <c r="A136" s="53">
        <v>6712</v>
      </c>
      <c r="B136" s="232" t="s">
        <v>318</v>
      </c>
      <c r="C136" s="50" t="s">
        <v>319</v>
      </c>
      <c r="D136" s="242">
        <v>330</v>
      </c>
      <c r="E136" s="242">
        <v>330</v>
      </c>
      <c r="F136" s="52">
        <f t="shared" si="31"/>
        <v>100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561.03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561.03</v>
      </c>
      <c r="F150" s="52" t="str">
        <f t="shared" si="31"/>
        <v>-</v>
      </c>
    </row>
    <row r="151" spans="1:6" ht="12.75" customHeight="1" x14ac:dyDescent="0.2">
      <c r="A151" s="53">
        <v>3</v>
      </c>
      <c r="B151" s="85" t="s">
        <v>348</v>
      </c>
      <c r="C151" s="50" t="s">
        <v>56</v>
      </c>
      <c r="D151" s="51">
        <f t="shared" ref="D151:E151" si="35">D152+D163+D196+D215+D224+D252+D263</f>
        <v>1044195.52</v>
      </c>
      <c r="E151" s="51">
        <f t="shared" si="35"/>
        <v>1285691.7700000003</v>
      </c>
      <c r="F151" s="52">
        <f t="shared" si="31"/>
        <v>123.12749340276812</v>
      </c>
    </row>
    <row r="152" spans="1:6" ht="12.75" customHeight="1" x14ac:dyDescent="0.2">
      <c r="A152" s="53">
        <v>31</v>
      </c>
      <c r="B152" s="85" t="s">
        <v>349</v>
      </c>
      <c r="C152" s="50" t="s">
        <v>35</v>
      </c>
      <c r="D152" s="51">
        <f t="shared" ref="D152:E152" si="36">D153+D158+D159</f>
        <v>928696.57</v>
      </c>
      <c r="E152" s="51">
        <f t="shared" si="36"/>
        <v>1170307.6400000001</v>
      </c>
      <c r="F152" s="52">
        <f t="shared" si="31"/>
        <v>126.01614755613883</v>
      </c>
    </row>
    <row r="153" spans="1:6" ht="12.75" customHeight="1" x14ac:dyDescent="0.2">
      <c r="A153" s="53">
        <v>311</v>
      </c>
      <c r="B153" s="85" t="s">
        <v>350</v>
      </c>
      <c r="C153" s="50" t="s">
        <v>351</v>
      </c>
      <c r="D153" s="51">
        <f t="shared" ref="D153:E153" si="37">SUM(D154:D157)</f>
        <v>765305.1</v>
      </c>
      <c r="E153" s="51">
        <f t="shared" si="37"/>
        <v>967735.01</v>
      </c>
      <c r="F153" s="52">
        <f t="shared" si="31"/>
        <v>126.4508769117049</v>
      </c>
    </row>
    <row r="154" spans="1:6" ht="12.75" customHeight="1" x14ac:dyDescent="0.2">
      <c r="A154" s="53">
        <v>3111</v>
      </c>
      <c r="B154" s="85" t="s">
        <v>352</v>
      </c>
      <c r="C154" s="50" t="s">
        <v>353</v>
      </c>
      <c r="D154" s="242">
        <v>765305.1</v>
      </c>
      <c r="E154" s="242">
        <v>967735.01</v>
      </c>
      <c r="F154" s="52">
        <f t="shared" si="31"/>
        <v>126.4508769117049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38583.449999999997</v>
      </c>
      <c r="E158" s="242">
        <v>42937.53</v>
      </c>
      <c r="F158" s="52">
        <f t="shared" si="31"/>
        <v>111.28483844757272</v>
      </c>
    </row>
    <row r="159" spans="1:6" ht="12.75" customHeight="1" x14ac:dyDescent="0.2">
      <c r="A159" s="53">
        <v>313</v>
      </c>
      <c r="B159" s="85" t="s">
        <v>362</v>
      </c>
      <c r="C159" s="50" t="s">
        <v>363</v>
      </c>
      <c r="D159" s="51">
        <f t="shared" ref="D159:E159" si="38">SUM(D160:D162)</f>
        <v>124808.02</v>
      </c>
      <c r="E159" s="51">
        <f t="shared" si="38"/>
        <v>159635.1</v>
      </c>
      <c r="F159" s="52">
        <f t="shared" si="31"/>
        <v>127.90452087934734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124808.02</v>
      </c>
      <c r="E161" s="242">
        <v>159635.1</v>
      </c>
      <c r="F161" s="52">
        <f t="shared" si="31"/>
        <v>127.90452087934734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113718.40999999999</v>
      </c>
      <c r="E163" s="51">
        <f t="shared" si="39"/>
        <v>113105.93</v>
      </c>
      <c r="F163" s="52">
        <f t="shared" si="31"/>
        <v>99.461406468838248</v>
      </c>
    </row>
    <row r="164" spans="1:6" ht="12.75" customHeight="1" x14ac:dyDescent="0.2">
      <c r="A164" s="53">
        <v>321</v>
      </c>
      <c r="B164" s="85" t="s">
        <v>371</v>
      </c>
      <c r="C164" s="50" t="s">
        <v>372</v>
      </c>
      <c r="D164" s="51">
        <f t="shared" ref="D164:E164" si="40">SUM(D165:D168)</f>
        <v>23753.15</v>
      </c>
      <c r="E164" s="51">
        <f t="shared" si="40"/>
        <v>33774.699999999997</v>
      </c>
      <c r="F164" s="52">
        <f t="shared" si="31"/>
        <v>142.19040422007185</v>
      </c>
    </row>
    <row r="165" spans="1:6" ht="12.75" customHeight="1" x14ac:dyDescent="0.2">
      <c r="A165" s="53">
        <v>3211</v>
      </c>
      <c r="B165" s="85" t="s">
        <v>373</v>
      </c>
      <c r="C165" s="50" t="s">
        <v>374</v>
      </c>
      <c r="D165" s="242">
        <v>7842.53</v>
      </c>
      <c r="E165" s="242">
        <v>9913.17</v>
      </c>
      <c r="F165" s="52">
        <f t="shared" si="31"/>
        <v>126.40270422937496</v>
      </c>
    </row>
    <row r="166" spans="1:6" ht="12.75" customHeight="1" x14ac:dyDescent="0.2">
      <c r="A166" s="53">
        <v>3212</v>
      </c>
      <c r="B166" s="85" t="s">
        <v>375</v>
      </c>
      <c r="C166" s="50" t="s">
        <v>376</v>
      </c>
      <c r="D166" s="242">
        <v>15758.37</v>
      </c>
      <c r="E166" s="242">
        <v>23356.33</v>
      </c>
      <c r="F166" s="52">
        <f t="shared" si="31"/>
        <v>148.21539283568035</v>
      </c>
    </row>
    <row r="167" spans="1:6" ht="12.75" customHeight="1" x14ac:dyDescent="0.2">
      <c r="A167" s="53">
        <v>3213</v>
      </c>
      <c r="B167" s="85" t="s">
        <v>377</v>
      </c>
      <c r="C167" s="50" t="s">
        <v>378</v>
      </c>
      <c r="D167" s="242">
        <v>152.25</v>
      </c>
      <c r="E167" s="242">
        <v>505.2</v>
      </c>
      <c r="F167" s="52">
        <f t="shared" si="31"/>
        <v>331.82266009852219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38417.019999999997</v>
      </c>
      <c r="E169" s="51">
        <f t="shared" si="41"/>
        <v>31722.54</v>
      </c>
      <c r="F169" s="52">
        <f t="shared" si="31"/>
        <v>82.574181964139854</v>
      </c>
    </row>
    <row r="170" spans="1:6" ht="12.75" customHeight="1" x14ac:dyDescent="0.2">
      <c r="A170" s="53">
        <v>3221</v>
      </c>
      <c r="B170" s="85" t="s">
        <v>383</v>
      </c>
      <c r="C170" s="50" t="s">
        <v>384</v>
      </c>
      <c r="D170" s="242">
        <v>8344.36</v>
      </c>
      <c r="E170" s="242">
        <v>8917.07</v>
      </c>
      <c r="F170" s="52">
        <f t="shared" si="31"/>
        <v>106.8634382984435</v>
      </c>
    </row>
    <row r="171" spans="1:6" ht="12.75" customHeight="1" x14ac:dyDescent="0.2">
      <c r="A171" s="53">
        <v>3222</v>
      </c>
      <c r="B171" s="85" t="s">
        <v>385</v>
      </c>
      <c r="C171" s="50" t="s">
        <v>386</v>
      </c>
      <c r="D171" s="242">
        <v>2525.6799999999998</v>
      </c>
      <c r="E171" s="242">
        <v>2440.36</v>
      </c>
      <c r="F171" s="52">
        <f t="shared" si="31"/>
        <v>96.621899844794285</v>
      </c>
    </row>
    <row r="172" spans="1:6" ht="12.75" customHeight="1" x14ac:dyDescent="0.2">
      <c r="A172" s="53">
        <v>3223</v>
      </c>
      <c r="B172" s="85" t="s">
        <v>387</v>
      </c>
      <c r="C172" s="50" t="s">
        <v>388</v>
      </c>
      <c r="D172" s="242">
        <v>16626.87</v>
      </c>
      <c r="E172" s="242">
        <v>12350.15</v>
      </c>
      <c r="F172" s="52">
        <f t="shared" si="31"/>
        <v>74.278261633127585</v>
      </c>
    </row>
    <row r="173" spans="1:6" ht="12.75" customHeight="1" x14ac:dyDescent="0.2">
      <c r="A173" s="53">
        <v>3224</v>
      </c>
      <c r="B173" s="85" t="s">
        <v>389</v>
      </c>
      <c r="C173" s="50" t="s">
        <v>390</v>
      </c>
      <c r="D173" s="242">
        <v>9590.07</v>
      </c>
      <c r="E173" s="242">
        <v>2302.91</v>
      </c>
      <c r="F173" s="52">
        <f t="shared" si="31"/>
        <v>24.013484781654356</v>
      </c>
    </row>
    <row r="174" spans="1:6" ht="12.75" customHeight="1" x14ac:dyDescent="0.2">
      <c r="A174" s="53">
        <v>3225</v>
      </c>
      <c r="B174" s="85" t="s">
        <v>391</v>
      </c>
      <c r="C174" s="50" t="s">
        <v>392</v>
      </c>
      <c r="D174" s="242">
        <v>801.12</v>
      </c>
      <c r="E174" s="242">
        <v>5712.05</v>
      </c>
      <c r="F174" s="52">
        <f t="shared" si="31"/>
        <v>713.00803874575593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528.91999999999996</v>
      </c>
      <c r="E176" s="242">
        <v>0</v>
      </c>
      <c r="F176" s="52">
        <f t="shared" si="31"/>
        <v>0</v>
      </c>
    </row>
    <row r="177" spans="1:6" ht="12.75" customHeight="1" x14ac:dyDescent="0.2">
      <c r="A177" s="53">
        <v>323</v>
      </c>
      <c r="B177" s="85" t="s">
        <v>397</v>
      </c>
      <c r="C177" s="50" t="s">
        <v>398</v>
      </c>
      <c r="D177" s="51">
        <f t="shared" ref="D177:E177" si="42">SUM(D178:D186)</f>
        <v>47822.849999999991</v>
      </c>
      <c r="E177" s="51">
        <f t="shared" si="42"/>
        <v>44150</v>
      </c>
      <c r="F177" s="52">
        <f t="shared" si="31"/>
        <v>92.319884741289997</v>
      </c>
    </row>
    <row r="178" spans="1:6" ht="12.75" customHeight="1" x14ac:dyDescent="0.2">
      <c r="A178" s="53">
        <v>3231</v>
      </c>
      <c r="B178" s="85" t="s">
        <v>399</v>
      </c>
      <c r="C178" s="50" t="s">
        <v>400</v>
      </c>
      <c r="D178" s="242">
        <v>12445.81</v>
      </c>
      <c r="E178" s="242">
        <v>12368.79</v>
      </c>
      <c r="F178" s="52">
        <f t="shared" si="31"/>
        <v>99.381157192661647</v>
      </c>
    </row>
    <row r="179" spans="1:6" ht="12.75" customHeight="1" x14ac:dyDescent="0.2">
      <c r="A179" s="53">
        <v>3232</v>
      </c>
      <c r="B179" s="85" t="s">
        <v>401</v>
      </c>
      <c r="C179" s="50" t="s">
        <v>402</v>
      </c>
      <c r="D179" s="242">
        <v>7942.16</v>
      </c>
      <c r="E179" s="242">
        <v>2693.12</v>
      </c>
      <c r="F179" s="52">
        <f t="shared" si="31"/>
        <v>33.90916325029967</v>
      </c>
    </row>
    <row r="180" spans="1:6" ht="12.75" customHeight="1" x14ac:dyDescent="0.2">
      <c r="A180" s="53">
        <v>3233</v>
      </c>
      <c r="B180" s="85" t="s">
        <v>403</v>
      </c>
      <c r="C180" s="50" t="s">
        <v>404</v>
      </c>
      <c r="D180" s="242">
        <v>40</v>
      </c>
      <c r="E180" s="242">
        <v>155</v>
      </c>
      <c r="F180" s="52">
        <f t="shared" si="31"/>
        <v>387.5</v>
      </c>
    </row>
    <row r="181" spans="1:6" ht="12.75" customHeight="1" x14ac:dyDescent="0.2">
      <c r="A181" s="53">
        <v>3234</v>
      </c>
      <c r="B181" s="85" t="s">
        <v>405</v>
      </c>
      <c r="C181" s="50" t="s">
        <v>406</v>
      </c>
      <c r="D181" s="242">
        <v>5125.53</v>
      </c>
      <c r="E181" s="242">
        <v>5801.51</v>
      </c>
      <c r="F181" s="52">
        <f t="shared" si="31"/>
        <v>113.18848977569149</v>
      </c>
    </row>
    <row r="182" spans="1:6" ht="12.75" customHeight="1" x14ac:dyDescent="0.2">
      <c r="A182" s="53">
        <v>3235</v>
      </c>
      <c r="B182" s="85" t="s">
        <v>407</v>
      </c>
      <c r="C182" s="50" t="s">
        <v>408</v>
      </c>
      <c r="D182" s="242">
        <v>13838.63</v>
      </c>
      <c r="E182" s="242">
        <v>16216.33</v>
      </c>
      <c r="F182" s="52">
        <f t="shared" si="31"/>
        <v>117.18161407595984</v>
      </c>
    </row>
    <row r="183" spans="1:6" ht="12.75" customHeight="1" x14ac:dyDescent="0.2">
      <c r="A183" s="53">
        <v>3236</v>
      </c>
      <c r="B183" s="85" t="s">
        <v>409</v>
      </c>
      <c r="C183" s="50" t="s">
        <v>410</v>
      </c>
      <c r="D183" s="242">
        <v>2203.2399999999998</v>
      </c>
      <c r="E183" s="242">
        <v>2424.6999999999998</v>
      </c>
      <c r="F183" s="52">
        <f t="shared" si="31"/>
        <v>110.05156042918611</v>
      </c>
    </row>
    <row r="184" spans="1:6" ht="12.75" customHeight="1" x14ac:dyDescent="0.2">
      <c r="A184" s="53">
        <v>3237</v>
      </c>
      <c r="B184" s="85" t="s">
        <v>411</v>
      </c>
      <c r="C184" s="50" t="s">
        <v>412</v>
      </c>
      <c r="D184" s="242">
        <v>1476.32</v>
      </c>
      <c r="E184" s="242">
        <v>86.86</v>
      </c>
      <c r="F184" s="52">
        <f t="shared" si="31"/>
        <v>5.8835482822152381</v>
      </c>
    </row>
    <row r="185" spans="1:6" ht="12.75" customHeight="1" x14ac:dyDescent="0.2">
      <c r="A185" s="53">
        <v>3238</v>
      </c>
      <c r="B185" s="85" t="s">
        <v>413</v>
      </c>
      <c r="C185" s="50" t="s">
        <v>414</v>
      </c>
      <c r="D185" s="242">
        <v>839.59</v>
      </c>
      <c r="E185" s="242">
        <v>892.41</v>
      </c>
      <c r="F185" s="52">
        <f t="shared" si="31"/>
        <v>106.2911659262259</v>
      </c>
    </row>
    <row r="186" spans="1:6" ht="12.75" customHeight="1" x14ac:dyDescent="0.2">
      <c r="A186" s="53">
        <v>3239</v>
      </c>
      <c r="B186" s="85" t="s">
        <v>415</v>
      </c>
      <c r="C186" s="50" t="s">
        <v>416</v>
      </c>
      <c r="D186" s="242">
        <v>3911.57</v>
      </c>
      <c r="E186" s="242">
        <v>3511.28</v>
      </c>
      <c r="F186" s="52">
        <f t="shared" si="31"/>
        <v>89.766513190355795</v>
      </c>
    </row>
    <row r="187" spans="1:6" ht="12.75" customHeight="1" x14ac:dyDescent="0.2">
      <c r="A187" s="53">
        <v>324</v>
      </c>
      <c r="B187" s="85" t="s">
        <v>417</v>
      </c>
      <c r="C187" s="50" t="s">
        <v>418</v>
      </c>
      <c r="D187" s="242">
        <v>0</v>
      </c>
      <c r="E187" s="242">
        <v>15</v>
      </c>
      <c r="F187" s="52" t="str">
        <f t="shared" si="31"/>
        <v>-</v>
      </c>
    </row>
    <row r="188" spans="1:6" ht="12.75" customHeight="1" x14ac:dyDescent="0.2">
      <c r="A188" s="53">
        <v>329</v>
      </c>
      <c r="B188" s="85" t="s">
        <v>419</v>
      </c>
      <c r="C188" s="50" t="s">
        <v>420</v>
      </c>
      <c r="D188" s="51">
        <f t="shared" ref="D188:E188" si="43">SUM(D189:D195)</f>
        <v>3725.3900000000003</v>
      </c>
      <c r="E188" s="51">
        <f t="shared" si="43"/>
        <v>3443.6899999999996</v>
      </c>
      <c r="F188" s="52">
        <f t="shared" si="31"/>
        <v>92.438375579469508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1150.75</v>
      </c>
      <c r="E190" s="242">
        <v>1229.1199999999999</v>
      </c>
      <c r="F190" s="52">
        <f t="shared" si="31"/>
        <v>106.8103410819031</v>
      </c>
    </row>
    <row r="191" spans="1:6" ht="12.75" customHeight="1" x14ac:dyDescent="0.2">
      <c r="A191" s="53">
        <v>3293</v>
      </c>
      <c r="B191" s="85" t="s">
        <v>425</v>
      </c>
      <c r="C191" s="50" t="s">
        <v>426</v>
      </c>
      <c r="D191" s="242">
        <v>968.71</v>
      </c>
      <c r="E191" s="242">
        <v>694.77</v>
      </c>
      <c r="F191" s="52">
        <f t="shared" si="31"/>
        <v>71.721154938010329</v>
      </c>
    </row>
    <row r="192" spans="1:6" ht="12.75" customHeight="1" x14ac:dyDescent="0.2">
      <c r="A192" s="53">
        <v>3294</v>
      </c>
      <c r="B192" s="85" t="s">
        <v>427</v>
      </c>
      <c r="C192" s="50" t="s">
        <v>428</v>
      </c>
      <c r="D192" s="242">
        <v>108.27</v>
      </c>
      <c r="E192" s="242">
        <v>290</v>
      </c>
      <c r="F192" s="52">
        <f t="shared" si="31"/>
        <v>267.84889627782394</v>
      </c>
    </row>
    <row r="193" spans="1:6" ht="12.75" customHeight="1" x14ac:dyDescent="0.2">
      <c r="A193" s="53">
        <v>3295</v>
      </c>
      <c r="B193" s="85" t="s">
        <v>429</v>
      </c>
      <c r="C193" s="50" t="s">
        <v>430</v>
      </c>
      <c r="D193" s="242">
        <v>402.78</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1094.8800000000001</v>
      </c>
      <c r="E195" s="242">
        <v>1229.8</v>
      </c>
      <c r="F195" s="52">
        <f t="shared" si="31"/>
        <v>112.32281163232498</v>
      </c>
    </row>
    <row r="196" spans="1:6" ht="12.75" customHeight="1" x14ac:dyDescent="0.2">
      <c r="A196" s="53">
        <v>34</v>
      </c>
      <c r="B196" s="232" t="s">
        <v>435</v>
      </c>
      <c r="C196" s="50" t="s">
        <v>436</v>
      </c>
      <c r="D196" s="51">
        <f t="shared" ref="D196:E196" si="44">D197+D202+D210</f>
        <v>1011.28</v>
      </c>
      <c r="E196" s="51">
        <f t="shared" si="44"/>
        <v>1570.86</v>
      </c>
      <c r="F196" s="52">
        <f t="shared" si="31"/>
        <v>155.33383434854838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1011.28</v>
      </c>
      <c r="E210" s="51">
        <f t="shared" si="47"/>
        <v>1570.86</v>
      </c>
      <c r="F210" s="52">
        <f t="shared" si="31"/>
        <v>155.33383434854838</v>
      </c>
    </row>
    <row r="211" spans="1:6" ht="12.75" customHeight="1" x14ac:dyDescent="0.2">
      <c r="A211" s="53">
        <v>3431</v>
      </c>
      <c r="B211" s="232" t="s">
        <v>465</v>
      </c>
      <c r="C211" s="50" t="s">
        <v>466</v>
      </c>
      <c r="D211" s="242">
        <v>1011.28</v>
      </c>
      <c r="E211" s="242">
        <v>1451.03</v>
      </c>
      <c r="F211" s="52">
        <f t="shared" si="31"/>
        <v>143.48449489755558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119.83</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769.26</v>
      </c>
      <c r="E263" s="51">
        <f t="shared" si="68"/>
        <v>707.34</v>
      </c>
      <c r="F263" s="52">
        <f t="shared" ref="F263:F267" si="69">IF(D263&lt;&gt;0,IF(E263/D263&gt;=100,"&gt;&gt;100",E263/D263*100),"-")</f>
        <v>91.950705873176815</v>
      </c>
    </row>
    <row r="264" spans="1:6" ht="12.75" customHeight="1" x14ac:dyDescent="0.2">
      <c r="A264" s="53">
        <v>381</v>
      </c>
      <c r="B264" s="85" t="s">
        <v>567</v>
      </c>
      <c r="C264" s="50" t="s">
        <v>568</v>
      </c>
      <c r="D264" s="51">
        <f t="shared" ref="D264:E264" si="70">SUM(D265:D267)</f>
        <v>769.26</v>
      </c>
      <c r="E264" s="51">
        <f t="shared" si="70"/>
        <v>707.34</v>
      </c>
      <c r="F264" s="52">
        <f t="shared" si="69"/>
        <v>91.950705873176815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769.26</v>
      </c>
      <c r="E266" s="242">
        <v>707.34</v>
      </c>
      <c r="F266" s="52">
        <f t="shared" si="69"/>
        <v>91.950705873176815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1044195.52</v>
      </c>
      <c r="E289" s="51">
        <f t="shared" si="79"/>
        <v>1285691.7700000003</v>
      </c>
      <c r="F289" s="52">
        <f t="shared" si="76"/>
        <v>123.12749340276812</v>
      </c>
    </row>
    <row r="290" spans="1:6" ht="12.75" customHeight="1" x14ac:dyDescent="0.2">
      <c r="A290" s="53" t="s">
        <v>608</v>
      </c>
      <c r="B290" s="85" t="s">
        <v>619</v>
      </c>
      <c r="C290" s="50" t="s">
        <v>620</v>
      </c>
      <c r="D290" s="51">
        <f>IF(D6&gt;=D289,D6-D289,0)</f>
        <v>0</v>
      </c>
      <c r="E290" s="51">
        <f>IF(E6&gt;=E289,E6-E289,0)</f>
        <v>18185.530000000028</v>
      </c>
      <c r="F290" s="52" t="str">
        <f t="shared" si="76"/>
        <v>-</v>
      </c>
    </row>
    <row r="291" spans="1:6" ht="12.75" customHeight="1" x14ac:dyDescent="0.2">
      <c r="A291" s="53" t="s">
        <v>608</v>
      </c>
      <c r="B291" s="85" t="s">
        <v>621</v>
      </c>
      <c r="C291" s="50" t="s">
        <v>622</v>
      </c>
      <c r="D291" s="51">
        <f>IF(D289&gt;=D6,D289-D6,0)</f>
        <v>1380.9299999999348</v>
      </c>
      <c r="E291" s="51">
        <f>IF(E289&gt;=E6,E289-E6,0)</f>
        <v>0</v>
      </c>
      <c r="F291" s="52">
        <f t="shared" si="76"/>
        <v>0</v>
      </c>
    </row>
    <row r="292" spans="1:6" ht="12.75" customHeight="1" x14ac:dyDescent="0.2">
      <c r="A292" s="53">
        <v>92211</v>
      </c>
      <c r="B292" s="85" t="s">
        <v>623</v>
      </c>
      <c r="C292" s="50" t="s">
        <v>624</v>
      </c>
      <c r="D292" s="242">
        <v>6840.63</v>
      </c>
      <c r="E292" s="242">
        <v>4545.78</v>
      </c>
      <c r="F292" s="52">
        <f t="shared" si="76"/>
        <v>66.452651290889875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3430.33</v>
      </c>
      <c r="E294" s="242">
        <v>3770.66</v>
      </c>
      <c r="F294" s="52">
        <f t="shared" si="76"/>
        <v>109.92120291633749</v>
      </c>
    </row>
    <row r="295" spans="1:6" ht="24" x14ac:dyDescent="0.2">
      <c r="A295" s="53">
        <v>9661</v>
      </c>
      <c r="B295" s="85" t="s">
        <v>629</v>
      </c>
      <c r="C295" s="50" t="s">
        <v>630</v>
      </c>
      <c r="D295" s="242">
        <v>300</v>
      </c>
      <c r="E295" s="242">
        <v>2250</v>
      </c>
      <c r="F295" s="52">
        <f t="shared" si="76"/>
        <v>750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913.92</v>
      </c>
      <c r="E350" s="51">
        <f t="shared" si="95"/>
        <v>5179.12</v>
      </c>
      <c r="F350" s="52">
        <f t="shared" si="81"/>
        <v>566.69292717086842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913.92</v>
      </c>
      <c r="E363" s="51">
        <f t="shared" si="99"/>
        <v>5179.12</v>
      </c>
      <c r="F363" s="52">
        <f t="shared" si="81"/>
        <v>566.69292717086842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3677.5699999999997</v>
      </c>
      <c r="F369" s="52" t="str">
        <f t="shared" si="81"/>
        <v>-</v>
      </c>
    </row>
    <row r="370" spans="1:6" ht="12.75" customHeight="1" x14ac:dyDescent="0.2">
      <c r="A370" s="53">
        <v>4221</v>
      </c>
      <c r="B370" s="85" t="s">
        <v>674</v>
      </c>
      <c r="C370" s="50" t="s">
        <v>766</v>
      </c>
      <c r="D370" s="242">
        <v>0</v>
      </c>
      <c r="E370" s="242">
        <v>1335.99</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2341.58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913.92</v>
      </c>
      <c r="E383" s="51">
        <f t="shared" si="103"/>
        <v>1501.55</v>
      </c>
      <c r="F383" s="52">
        <f t="shared" si="81"/>
        <v>164.29775035014003</v>
      </c>
    </row>
    <row r="384" spans="1:6" ht="12.75" customHeight="1" x14ac:dyDescent="0.2">
      <c r="A384" s="53">
        <v>4241</v>
      </c>
      <c r="B384" s="85" t="s">
        <v>783</v>
      </c>
      <c r="C384" s="50" t="s">
        <v>784</v>
      </c>
      <c r="D384" s="242">
        <v>913.92</v>
      </c>
      <c r="E384" s="242">
        <v>1501.55</v>
      </c>
      <c r="F384" s="52">
        <f t="shared" si="81"/>
        <v>164.29775035014003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913.92</v>
      </c>
      <c r="E408" s="51">
        <f t="shared" si="111"/>
        <v>5179.12</v>
      </c>
      <c r="F408" s="52">
        <f t="shared" si="81"/>
        <v>566.69292717086842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1042814.5900000001</v>
      </c>
      <c r="E412" s="51">
        <f>E6+E298</f>
        <v>1303877.3000000003</v>
      </c>
      <c r="F412" s="52">
        <f t="shared" si="81"/>
        <v>125.03443205565432</v>
      </c>
    </row>
    <row r="413" spans="1:6" ht="12.75" customHeight="1" x14ac:dyDescent="0.2">
      <c r="A413" s="53" t="s">
        <v>608</v>
      </c>
      <c r="B413" s="85" t="s">
        <v>831</v>
      </c>
      <c r="C413" s="50" t="s">
        <v>832</v>
      </c>
      <c r="D413" s="51">
        <f t="shared" ref="D413:E413" si="112">D289+D350</f>
        <v>1045109.4400000001</v>
      </c>
      <c r="E413" s="51">
        <f t="shared" si="112"/>
        <v>1290870.8900000004</v>
      </c>
      <c r="F413" s="52">
        <f t="shared" si="81"/>
        <v>123.51537940371109</v>
      </c>
    </row>
    <row r="414" spans="1:6" ht="12.75" customHeight="1" x14ac:dyDescent="0.2">
      <c r="A414" s="53" t="s">
        <v>608</v>
      </c>
      <c r="B414" s="85" t="s">
        <v>833</v>
      </c>
      <c r="C414" s="50" t="s">
        <v>834</v>
      </c>
      <c r="D414" s="51">
        <f t="shared" ref="D414:E414" si="113">IF(D412&gt;=D413,D412-D413,0)</f>
        <v>0</v>
      </c>
      <c r="E414" s="51">
        <f t="shared" si="113"/>
        <v>13006.409999999916</v>
      </c>
      <c r="F414" s="52" t="str">
        <f t="shared" si="81"/>
        <v>-</v>
      </c>
    </row>
    <row r="415" spans="1:6" ht="12.75" customHeight="1" x14ac:dyDescent="0.2">
      <c r="A415" s="53" t="s">
        <v>608</v>
      </c>
      <c r="B415" s="85" t="s">
        <v>835</v>
      </c>
      <c r="C415" s="50" t="s">
        <v>836</v>
      </c>
      <c r="D415" s="51">
        <f t="shared" ref="D415:E415" si="114">IF(D413&gt;=D412,D413-D412,0)</f>
        <v>2294.8499999999767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6840.63</v>
      </c>
      <c r="E416" s="51">
        <f t="shared" si="115"/>
        <v>4545.78</v>
      </c>
      <c r="F416" s="52">
        <f t="shared" si="81"/>
        <v>66.452651290889875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3430.33</v>
      </c>
      <c r="E418" s="62">
        <f t="shared" si="117"/>
        <v>3770.66</v>
      </c>
      <c r="F418" s="57">
        <f t="shared" si="81"/>
        <v>109.92120291633749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1042814.5900000001</v>
      </c>
      <c r="E639" s="51">
        <f t="shared" si="180"/>
        <v>1303877.3000000003</v>
      </c>
      <c r="F639" s="52">
        <f t="shared" si="119"/>
        <v>125.03443205565432</v>
      </c>
    </row>
    <row r="640" spans="1:6" ht="12.75" customHeight="1" x14ac:dyDescent="0.2">
      <c r="A640" s="53" t="s">
        <v>608</v>
      </c>
      <c r="B640" s="85" t="s">
        <v>1277</v>
      </c>
      <c r="C640" s="50" t="s">
        <v>1278</v>
      </c>
      <c r="D640" s="51">
        <f t="shared" ref="D640:E640" si="181">D413+D528</f>
        <v>1045109.4400000001</v>
      </c>
      <c r="E640" s="51">
        <f t="shared" si="181"/>
        <v>1290870.8900000004</v>
      </c>
      <c r="F640" s="52">
        <f t="shared" si="119"/>
        <v>123.51537940371109</v>
      </c>
    </row>
    <row r="641" spans="1:6" ht="12.75" customHeight="1" x14ac:dyDescent="0.2">
      <c r="A641" s="53" t="s">
        <v>608</v>
      </c>
      <c r="B641" s="85" t="s">
        <v>1279</v>
      </c>
      <c r="C641" s="50" t="s">
        <v>1280</v>
      </c>
      <c r="D641" s="51">
        <f t="shared" ref="D641:E641" si="182">IF(D639&gt;=D640,D639-D640,0)</f>
        <v>0</v>
      </c>
      <c r="E641" s="51">
        <f t="shared" si="182"/>
        <v>13006.409999999916</v>
      </c>
      <c r="F641" s="52" t="str">
        <f t="shared" si="119"/>
        <v>-</v>
      </c>
    </row>
    <row r="642" spans="1:6" ht="12.75" customHeight="1" x14ac:dyDescent="0.2">
      <c r="A642" s="53" t="s">
        <v>608</v>
      </c>
      <c r="B642" s="85" t="s">
        <v>1281</v>
      </c>
      <c r="C642" s="50" t="s">
        <v>1282</v>
      </c>
      <c r="D642" s="51">
        <f t="shared" ref="D642:E642" si="183">IF(D640&gt;=D639,D640-D639,0)</f>
        <v>2294.8499999999767</v>
      </c>
      <c r="E642" s="51">
        <f t="shared" si="183"/>
        <v>0</v>
      </c>
      <c r="F642" s="52">
        <f t="shared" si="119"/>
        <v>0</v>
      </c>
    </row>
    <row r="643" spans="1:6" ht="24" x14ac:dyDescent="0.2">
      <c r="A643" s="60" t="s">
        <v>1283</v>
      </c>
      <c r="B643" s="85" t="s">
        <v>1284</v>
      </c>
      <c r="C643" s="61" t="s">
        <v>1283</v>
      </c>
      <c r="D643" s="51">
        <f t="shared" ref="D643:E643" si="184">IF(D416-D417+D637-D638&gt;=0,D416-D417+D637-D638,0)</f>
        <v>6840.63</v>
      </c>
      <c r="E643" s="51">
        <f t="shared" si="184"/>
        <v>4545.78</v>
      </c>
      <c r="F643" s="52">
        <f t="shared" si="119"/>
        <v>66.452651290889875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4545.7800000000234</v>
      </c>
      <c r="E645" s="51">
        <f t="shared" si="186"/>
        <v>17552.189999999915</v>
      </c>
      <c r="F645" s="52">
        <f t="shared" si="119"/>
        <v>386.12053376977821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86748.76</v>
      </c>
      <c r="E647" s="243">
        <v>106347.47</v>
      </c>
      <c r="F647" s="57">
        <f t="shared" si="119"/>
        <v>122.59249584662652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14453.77</v>
      </c>
      <c r="E649" s="242">
        <v>10037.549999999999</v>
      </c>
      <c r="F649" s="52">
        <f t="shared" ref="F649:F724" si="188">IF(D649&lt;&gt;0,IF(E649/D649&gt;=100,"&gt;&gt;100",E649/D649*100),"-")</f>
        <v>69.445895430742283</v>
      </c>
    </row>
    <row r="650" spans="1:6" ht="12.75" customHeight="1" x14ac:dyDescent="0.2">
      <c r="A650" s="53" t="s">
        <v>1296</v>
      </c>
      <c r="B650" s="85" t="s">
        <v>1297</v>
      </c>
      <c r="C650" s="50" t="s">
        <v>1296</v>
      </c>
      <c r="D650" s="242">
        <v>234777.02</v>
      </c>
      <c r="E650" s="242">
        <v>462146.84</v>
      </c>
      <c r="F650" s="52">
        <f t="shared" si="188"/>
        <v>196.84500638094821</v>
      </c>
    </row>
    <row r="651" spans="1:6" ht="12.75" customHeight="1" x14ac:dyDescent="0.2">
      <c r="A651" s="53" t="s">
        <v>1298</v>
      </c>
      <c r="B651" s="85" t="s">
        <v>1299</v>
      </c>
      <c r="C651" s="50" t="s">
        <v>1298</v>
      </c>
      <c r="D651" s="242">
        <v>239193.24</v>
      </c>
      <c r="E651" s="242">
        <v>454284.92</v>
      </c>
      <c r="F651" s="52">
        <f t="shared" si="188"/>
        <v>189.92381222813822</v>
      </c>
    </row>
    <row r="652" spans="1:6" ht="24" x14ac:dyDescent="0.2">
      <c r="A652" s="53">
        <v>11</v>
      </c>
      <c r="B652" s="85" t="s">
        <v>1300</v>
      </c>
      <c r="C652" s="50" t="s">
        <v>1301</v>
      </c>
      <c r="D652" s="51">
        <f t="shared" ref="D652:E652" si="189">+D649+D650-D651</f>
        <v>10037.549999999988</v>
      </c>
      <c r="E652" s="51">
        <f t="shared" si="189"/>
        <v>17899.47000000003</v>
      </c>
      <c r="F652" s="52">
        <f t="shared" si="188"/>
        <v>178.32508928971762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54</v>
      </c>
      <c r="E654" s="262">
        <v>57</v>
      </c>
      <c r="F654" s="52">
        <f t="shared" si="188"/>
        <v>105.55555555555556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225</v>
      </c>
      <c r="E671" s="242"/>
      <c r="F671" s="52">
        <f t="shared" si="188"/>
        <v>0</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865397.75</v>
      </c>
      <c r="E675" s="242">
        <v>1080176.23</v>
      </c>
      <c r="F675" s="52">
        <f t="shared" si="188"/>
        <v>124.81846988855703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531</v>
      </c>
      <c r="E677" s="242">
        <v>540</v>
      </c>
      <c r="F677" s="52">
        <f t="shared" si="188"/>
        <v>101.69491525423729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1501.31</v>
      </c>
      <c r="E694" s="242">
        <v>1465.6</v>
      </c>
      <c r="F694" s="52">
        <f t="shared" si="188"/>
        <v>97.621410634712348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2222.2399999999998</v>
      </c>
      <c r="E716" s="242">
        <v>2311.27</v>
      </c>
      <c r="F716" s="52">
        <f t="shared" si="188"/>
        <v>104.0063179494564</v>
      </c>
    </row>
    <row r="717" spans="1:6" ht="12.75" customHeight="1" x14ac:dyDescent="0.2">
      <c r="A717" s="53">
        <v>31215</v>
      </c>
      <c r="B717" s="85" t="s">
        <v>1413</v>
      </c>
      <c r="C717" s="50" t="s">
        <v>1414</v>
      </c>
      <c r="D717" s="242">
        <v>2026.75</v>
      </c>
      <c r="E717" s="242">
        <v>1765.76</v>
      </c>
      <c r="F717" s="52">
        <f t="shared" si="188"/>
        <v>87.122733440236829</v>
      </c>
    </row>
    <row r="718" spans="1:6" ht="12.75" customHeight="1" x14ac:dyDescent="0.2">
      <c r="A718" s="53">
        <v>32121</v>
      </c>
      <c r="B718" s="85" t="s">
        <v>1415</v>
      </c>
      <c r="C718" s="50" t="s">
        <v>1416</v>
      </c>
      <c r="D718" s="242">
        <v>15758.37</v>
      </c>
      <c r="E718" s="242">
        <v>23356.33</v>
      </c>
      <c r="F718" s="52">
        <f t="shared" si="188"/>
        <v>148.21539283568035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2203.2399999999998</v>
      </c>
      <c r="E720" s="242">
        <v>2424.6999999999998</v>
      </c>
      <c r="F720" s="52">
        <f t="shared" si="188"/>
        <v>110.05156042918611</v>
      </c>
    </row>
    <row r="721" spans="1:6" ht="12.75" customHeight="1" x14ac:dyDescent="0.2">
      <c r="A721" s="53" t="s">
        <v>1421</v>
      </c>
      <c r="B721" s="85" t="s">
        <v>1422</v>
      </c>
      <c r="C721" s="50" t="s">
        <v>1421</v>
      </c>
      <c r="D721" s="242">
        <v>103</v>
      </c>
      <c r="E721" s="242">
        <v>86.86</v>
      </c>
      <c r="F721" s="52">
        <f t="shared" si="188"/>
        <v>84.330097087378647</v>
      </c>
    </row>
    <row r="722" spans="1:6" ht="12.75" customHeight="1" x14ac:dyDescent="0.2">
      <c r="A722" s="53" t="s">
        <v>1423</v>
      </c>
      <c r="B722" s="85" t="s">
        <v>1424</v>
      </c>
      <c r="C722" s="50" t="s">
        <v>1423</v>
      </c>
      <c r="D722" s="242">
        <v>1373.32</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561.69000000000005</v>
      </c>
      <c r="E726" s="242">
        <v>1021.91</v>
      </c>
      <c r="F726" s="52">
        <f t="shared" si="190"/>
        <v>181.93487510904589</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0" sqref="E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727089.40000000014</v>
      </c>
      <c r="E6" s="229">
        <f t="shared" si="0"/>
        <v>743707.69000000006</v>
      </c>
      <c r="F6" s="230">
        <f t="shared" ref="F6:F260" si="1">IF(D6&gt;0,IF(E6/D6&gt;=100,"&gt;&gt;100",E6/D6*100),"-")</f>
        <v>102.28559101535519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617809.46000000008</v>
      </c>
      <c r="E7" s="104">
        <f t="shared" si="2"/>
        <v>610810.85000000009</v>
      </c>
      <c r="F7" s="93">
        <f t="shared" si="1"/>
        <v>98.867189570065833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617809.46000000008</v>
      </c>
      <c r="E12" s="104">
        <f t="shared" si="3"/>
        <v>610810.85000000009</v>
      </c>
      <c r="F12" s="93">
        <f t="shared" si="1"/>
        <v>98.867189570065833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601294.77</v>
      </c>
      <c r="E13" s="104">
        <f t="shared" si="4"/>
        <v>590494.18999999994</v>
      </c>
      <c r="F13" s="93">
        <f t="shared" si="1"/>
        <v>98.203779487388516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864048.87</v>
      </c>
      <c r="E15" s="247">
        <v>864048.87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262754.09999999998</v>
      </c>
      <c r="E18" s="247">
        <v>273554.68</v>
      </c>
      <c r="F18" s="93">
        <f t="shared" si="1"/>
        <v>104.11052767587643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434.02000000001863</v>
      </c>
      <c r="E19" s="104">
        <f t="shared" si="5"/>
        <v>12068.320000000007</v>
      </c>
      <c r="F19" s="93">
        <f t="shared" si="1"/>
        <v>2780.5907561862332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114966.27</v>
      </c>
      <c r="E20" s="247">
        <v>133464.10999999999</v>
      </c>
      <c r="F20" s="93">
        <f t="shared" si="1"/>
        <v>116.08979746842267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2144.88</v>
      </c>
      <c r="E21" s="247">
        <v>2144.88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33235.19</v>
      </c>
      <c r="E22" s="247">
        <v>33235.19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1095.23</v>
      </c>
      <c r="E23" s="247">
        <v>1095.23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593.04999999999995</v>
      </c>
      <c r="E25" s="247">
        <v>593.04999999999995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662.16</v>
      </c>
      <c r="E26" s="247">
        <v>662.16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152262.76</v>
      </c>
      <c r="E28" s="247">
        <v>159126.29999999999</v>
      </c>
      <c r="F28" s="93">
        <f t="shared" si="1"/>
        <v>104.50769446186314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13370.730000000003</v>
      </c>
      <c r="E35" s="104">
        <f t="shared" si="7"/>
        <v>5538.3999999999942</v>
      </c>
      <c r="F35" s="93">
        <f t="shared" si="1"/>
        <v>41.421822144340609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49144.97</v>
      </c>
      <c r="E36" s="247">
        <v>50646.52</v>
      </c>
      <c r="F36" s="93">
        <f t="shared" si="1"/>
        <v>103.05534828895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35774.239999999998</v>
      </c>
      <c r="E40" s="247">
        <v>45108.12</v>
      </c>
      <c r="F40" s="93">
        <f t="shared" si="1"/>
        <v>126.09106440835643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77.64</v>
      </c>
      <c r="E41" s="104">
        <f t="shared" si="8"/>
        <v>77.64</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77.64</v>
      </c>
      <c r="E42" s="247">
        <v>77.64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2632.3</v>
      </c>
      <c r="E45" s="104">
        <f t="shared" si="9"/>
        <v>2632.3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2632.3</v>
      </c>
      <c r="E47" s="247">
        <v>2632.3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50002.54</v>
      </c>
      <c r="E54" s="247">
        <v>55714.59</v>
      </c>
      <c r="F54" s="93">
        <f t="shared" si="1"/>
        <v>111.42351968519999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50002.54</v>
      </c>
      <c r="E55" s="247">
        <v>55714.59</v>
      </c>
      <c r="F55" s="93">
        <f t="shared" si="1"/>
        <v>111.42351968519999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109279.94</v>
      </c>
      <c r="E68" s="104">
        <f t="shared" si="13"/>
        <v>132896.84</v>
      </c>
      <c r="F68" s="93">
        <f t="shared" si="1"/>
        <v>121.61137716583666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10037.549999999999</v>
      </c>
      <c r="E69" s="104">
        <f t="shared" si="14"/>
        <v>17899.47</v>
      </c>
      <c r="F69" s="93">
        <f t="shared" si="1"/>
        <v>178.32508928971714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9487.56</v>
      </c>
      <c r="E70" s="104">
        <f t="shared" si="15"/>
        <v>17899.47</v>
      </c>
      <c r="F70" s="93">
        <f t="shared" si="1"/>
        <v>188.66252229234917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9487.56</v>
      </c>
      <c r="E72" s="247">
        <v>17899.47</v>
      </c>
      <c r="F72" s="93">
        <f t="shared" si="1"/>
        <v>188.66252229234917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549.99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9063.2999999999993</v>
      </c>
      <c r="E78" s="104">
        <f>E79+SUM(E82:E84)-E85+E86</f>
        <v>4879.24</v>
      </c>
      <c r="F78" s="93">
        <f t="shared" si="1"/>
        <v>53.835137312016599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611.27</v>
      </c>
      <c r="E83" s="247">
        <v>300</v>
      </c>
      <c r="F83" s="93">
        <f t="shared" si="1"/>
        <v>49.078148772228317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665.92</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7786.11</v>
      </c>
      <c r="E86" s="247">
        <v>4579.24</v>
      </c>
      <c r="F86" s="93">
        <f t="shared" si="1"/>
        <v>58.812937397493734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3430.33</v>
      </c>
      <c r="E146" s="104">
        <f t="shared" si="26"/>
        <v>3770.66</v>
      </c>
      <c r="F146" s="93">
        <f t="shared" si="1"/>
        <v>109.92120291633749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2923.87</v>
      </c>
      <c r="E149" s="104">
        <f t="shared" si="27"/>
        <v>1520.6599999999999</v>
      </c>
      <c r="F149" s="93">
        <f t="shared" si="1"/>
        <v>52.008468228751617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2804.63</v>
      </c>
      <c r="E155" s="247">
        <v>966.79</v>
      </c>
      <c r="F155" s="93">
        <f t="shared" si="1"/>
        <v>34.471213671678612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119.24</v>
      </c>
      <c r="E157" s="247">
        <v>553.87</v>
      </c>
      <c r="F157" s="93">
        <f t="shared" si="1"/>
        <v>464.50016772895009</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206.46</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300</v>
      </c>
      <c r="E160" s="247">
        <v>2250</v>
      </c>
      <c r="F160" s="93">
        <f t="shared" si="1"/>
        <v>750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86748.76</v>
      </c>
      <c r="E170" s="104">
        <f t="shared" si="29"/>
        <v>106347.47</v>
      </c>
      <c r="F170" s="93">
        <f t="shared" si="1"/>
        <v>122.59249584662652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270</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86478.76</v>
      </c>
      <c r="E173" s="247">
        <v>106347.47</v>
      </c>
      <c r="F173" s="93">
        <f t="shared" si="1"/>
        <v>122.97524848876186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727089.4</v>
      </c>
      <c r="E175" s="104">
        <f t="shared" si="30"/>
        <v>743707.69000000018</v>
      </c>
      <c r="F175" s="93">
        <f t="shared" si="1"/>
        <v>102.28559101535521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105026.67000000001</v>
      </c>
      <c r="E176" s="104">
        <f t="shared" si="31"/>
        <v>119081.90000000001</v>
      </c>
      <c r="F176" s="93">
        <f t="shared" si="1"/>
        <v>113.38253416965422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105026.67000000001</v>
      </c>
      <c r="E177" s="104">
        <f t="shared" si="32"/>
        <v>119081.90000000001</v>
      </c>
      <c r="F177" s="93">
        <f t="shared" si="1"/>
        <v>113.38253416965422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85792.47</v>
      </c>
      <c r="E178" s="247">
        <v>106164.72</v>
      </c>
      <c r="F178" s="93">
        <f t="shared" si="1"/>
        <v>123.74596511791769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11193.85</v>
      </c>
      <c r="E179" s="247">
        <v>5015</v>
      </c>
      <c r="F179" s="93">
        <f t="shared" si="1"/>
        <v>44.80138647560937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111.69</v>
      </c>
      <c r="E180" s="104">
        <f t="shared" si="33"/>
        <v>133.44</v>
      </c>
      <c r="F180" s="93">
        <f t="shared" si="1"/>
        <v>119.47354284179426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111.69</v>
      </c>
      <c r="E183" s="247">
        <v>133.44</v>
      </c>
      <c r="F183" s="93">
        <f t="shared" si="1"/>
        <v>119.47354284179426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7928.66</v>
      </c>
      <c r="E188" s="247">
        <v>7768.74</v>
      </c>
      <c r="F188" s="93">
        <f t="shared" si="1"/>
        <v>97.983013523092183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622062.73</v>
      </c>
      <c r="E237" s="104">
        <f t="shared" si="41"/>
        <v>624625.79000000015</v>
      </c>
      <c r="F237" s="93">
        <f t="shared" si="1"/>
        <v>100.41202597043552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614086.62</v>
      </c>
      <c r="E238" s="104">
        <f t="shared" si="42"/>
        <v>603302.94000000006</v>
      </c>
      <c r="F238" s="93">
        <f t="shared" si="1"/>
        <v>98.243948060617257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614086.62</v>
      </c>
      <c r="E239" s="104">
        <f t="shared" si="43"/>
        <v>603302.94000000006</v>
      </c>
      <c r="F239" s="93">
        <f t="shared" si="1"/>
        <v>98.243948060617257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614008.98</v>
      </c>
      <c r="E240" s="247">
        <v>603225.30000000005</v>
      </c>
      <c r="F240" s="93">
        <f t="shared" si="1"/>
        <v>98.243726011955076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77.64</v>
      </c>
      <c r="E241" s="247">
        <v>77.64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4545.78</v>
      </c>
      <c r="E245" s="104">
        <f t="shared" si="45"/>
        <v>17552.190000000002</v>
      </c>
      <c r="F245" s="93">
        <f t="shared" si="1"/>
        <v>386.12053376978218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4598.7</v>
      </c>
      <c r="E246" s="104">
        <f t="shared" si="46"/>
        <v>22731.31</v>
      </c>
      <c r="F246" s="93">
        <f t="shared" si="1"/>
        <v>494.2986061278188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4598.7</v>
      </c>
      <c r="E247" s="247">
        <v>22731.31</v>
      </c>
      <c r="F247" s="93">
        <f t="shared" si="1"/>
        <v>494.2986061278188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52.92</v>
      </c>
      <c r="E250" s="104">
        <f t="shared" si="47"/>
        <v>5179.12</v>
      </c>
      <c r="F250" s="93">
        <f t="shared" si="1"/>
        <v>9786.6969009826153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52.92</v>
      </c>
      <c r="E252" s="247">
        <v>5179.12</v>
      </c>
      <c r="F252" s="93">
        <f t="shared" si="1"/>
        <v>9786.6969009826153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3430.33</v>
      </c>
      <c r="E255" s="247">
        <v>3770.66</v>
      </c>
      <c r="F255" s="93">
        <f t="shared" si="1"/>
        <v>109.92120291633749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38582.080000000002</v>
      </c>
      <c r="E259" s="104">
        <f t="shared" si="49"/>
        <v>23761.81</v>
      </c>
      <c r="F259" s="93">
        <f t="shared" si="1"/>
        <v>61.587685267357287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38582.080000000002</v>
      </c>
      <c r="E260" s="248">
        <v>23761.81</v>
      </c>
      <c r="F260" s="97">
        <f t="shared" si="1"/>
        <v>61.587685267357287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3430.33</v>
      </c>
      <c r="E265" s="247">
        <v>3770.66</v>
      </c>
      <c r="F265" s="93">
        <f t="shared" si="50"/>
        <v>109.92120291633749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7786.11</v>
      </c>
      <c r="E268" s="247">
        <v>4579.24</v>
      </c>
      <c r="F268" s="93">
        <f t="shared" si="50"/>
        <v>58.812937397493734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270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105026.67</v>
      </c>
      <c r="E288" s="247">
        <v>118811.9</v>
      </c>
      <c r="F288" s="93">
        <f t="shared" si="50"/>
        <v>113.12545661021147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1045109.44</v>
      </c>
      <c r="E114" s="81">
        <f t="shared" si="22"/>
        <v>1290870.8899999999</v>
      </c>
      <c r="F114" s="63">
        <f t="shared" si="1"/>
        <v>123.51537940371107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1045109.44</v>
      </c>
      <c r="E118" s="81">
        <f t="shared" si="24"/>
        <v>1290870.8899999999</v>
      </c>
      <c r="F118" s="63">
        <f t="shared" si="1"/>
        <v>123.51537940371107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1045109.44</v>
      </c>
      <c r="E120" s="249">
        <v>1290870.8899999999</v>
      </c>
      <c r="F120" s="63">
        <f t="shared" si="1"/>
        <v>123.51537940371107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1045109.44</v>
      </c>
      <c r="E141" s="106">
        <f t="shared" si="28"/>
        <v>1290870.8899999999</v>
      </c>
      <c r="F141" s="82">
        <f t="shared" si="1"/>
        <v>123.51537940371107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14820.27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14820.27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14820.27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14820.27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18"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105026.67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1536369.87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1532526.7400000002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1195159.8700000001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111925.04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1570.86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707.34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223163.63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3843.13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1522314.6400000001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1518471.5100000002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1174787.6200000001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118103.89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1549.11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707.34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223323.55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3843.13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119081.89999999991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270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118811.9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118811.9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5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17466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2025-01-31T11:53:02Z</cp:lastPrinted>
  <dcterms:created xsi:type="dcterms:W3CDTF">2022-04-01T05:14:30Z</dcterms:created>
  <dcterms:modified xsi:type="dcterms:W3CDTF">2025-01-31T11:54:26Z</dcterms:modified>
</cp:coreProperties>
</file>